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senia Ortega\Documents\LICITACIONES\LICITACIONES 2023\Publicaciones en SICOP\"/>
    </mc:Choice>
  </mc:AlternateContent>
  <bookViews>
    <workbookView xWindow="0" yWindow="0" windowWidth="23040" windowHeight="9060" firstSheet="1" activeTab="1"/>
  </bookViews>
  <sheets>
    <sheet name="Hoja1" sheetId="1" state="hidden" r:id="rId1"/>
    <sheet name="2023" sheetId="6" r:id="rId2"/>
    <sheet name="Hoja6" sheetId="8" state="hidden" r:id="rId3"/>
    <sheet name="Hoja5" sheetId="7" state="hidden" r:id="rId4"/>
    <sheet name="Hoja4" sheetId="4" state="hidden" r:id="rId5"/>
    <sheet name="Hoja3" sheetId="3" state="hidden" r:id="rId6"/>
  </sheets>
  <definedNames>
    <definedName name="_xlnm._FilterDatabase" localSheetId="5" hidden="1">Hoja3!$A$1:$F$414</definedName>
    <definedName name="_xlnm._FilterDatabase" localSheetId="3" hidden="1">Hoja5!$A$1:$F$757</definedName>
    <definedName name="_xlnm.Print_Titles" localSheetId="1">'2023'!$A:$H,'2023'!$1:$4</definedName>
    <definedName name="_xlnm.Print_Titles" localSheetId="0">Hoja1!$A:$H,Hoja1!$1:$4</definedName>
  </definedNames>
  <calcPr calcId="152511"/>
  <pivotCaches>
    <pivotCache cacheId="2" r:id="rId7"/>
    <pivotCache cacheId="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7" i="7" l="1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516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2" i="7"/>
  <c r="D754" i="7"/>
  <c r="D753" i="7"/>
  <c r="D752" i="7"/>
  <c r="D751" i="7"/>
  <c r="D750" i="7"/>
  <c r="D749" i="7"/>
  <c r="D748" i="7"/>
  <c r="D747" i="7"/>
  <c r="D746" i="7"/>
  <c r="D745" i="7"/>
  <c r="D744" i="7"/>
  <c r="D743" i="7"/>
  <c r="D742" i="7"/>
  <c r="D741" i="7"/>
  <c r="D740" i="7"/>
  <c r="D739" i="7"/>
  <c r="D738" i="7"/>
  <c r="D737" i="7"/>
  <c r="D736" i="7"/>
  <c r="D735" i="7"/>
  <c r="D734" i="7"/>
  <c r="D733" i="7"/>
  <c r="D732" i="7"/>
  <c r="D731" i="7"/>
  <c r="D730" i="7"/>
  <c r="D729" i="7"/>
  <c r="D728" i="7"/>
  <c r="D727" i="7"/>
  <c r="D726" i="7"/>
  <c r="D725" i="7"/>
  <c r="D724" i="7"/>
  <c r="D723" i="7"/>
  <c r="D722" i="7"/>
  <c r="D721" i="7"/>
  <c r="D720" i="7"/>
  <c r="D719" i="7"/>
  <c r="D718" i="7"/>
  <c r="D717" i="7"/>
  <c r="D716" i="7"/>
  <c r="D715" i="7"/>
  <c r="D714" i="7"/>
  <c r="D713" i="7"/>
  <c r="D712" i="7"/>
  <c r="D711" i="7"/>
  <c r="D710" i="7"/>
  <c r="D709" i="7"/>
  <c r="D708" i="7"/>
  <c r="D707" i="7"/>
  <c r="D706" i="7"/>
  <c r="D705" i="7"/>
  <c r="D704" i="7"/>
  <c r="D703" i="7"/>
  <c r="D702" i="7"/>
  <c r="D701" i="7"/>
  <c r="D700" i="7"/>
  <c r="D699" i="7"/>
  <c r="D698" i="7"/>
  <c r="D697" i="7"/>
  <c r="D696" i="7"/>
  <c r="D695" i="7"/>
  <c r="D694" i="7"/>
  <c r="D693" i="7"/>
  <c r="D692" i="7"/>
  <c r="D691" i="7"/>
  <c r="D690" i="7"/>
  <c r="D689" i="7"/>
  <c r="D688" i="7"/>
  <c r="D687" i="7"/>
  <c r="D686" i="7"/>
  <c r="D685" i="7"/>
  <c r="D684" i="7"/>
  <c r="D683" i="7"/>
  <c r="D682" i="7"/>
  <c r="D681" i="7"/>
  <c r="D680" i="7"/>
  <c r="D679" i="7"/>
  <c r="D678" i="7"/>
  <c r="D677" i="7"/>
  <c r="D676" i="7"/>
  <c r="D675" i="7"/>
  <c r="D674" i="7"/>
  <c r="D673" i="7"/>
  <c r="D672" i="7"/>
  <c r="D671" i="7"/>
  <c r="D670" i="7"/>
  <c r="D669" i="7"/>
  <c r="D668" i="7"/>
  <c r="D667" i="7"/>
  <c r="D666" i="7"/>
  <c r="D665" i="7"/>
  <c r="D664" i="7"/>
  <c r="D663" i="7"/>
  <c r="D662" i="7"/>
  <c r="D661" i="7"/>
  <c r="D660" i="7"/>
  <c r="D659" i="7"/>
  <c r="D658" i="7"/>
  <c r="D657" i="7"/>
  <c r="D656" i="7"/>
  <c r="D655" i="7"/>
  <c r="D654" i="7"/>
  <c r="D653" i="7"/>
  <c r="D652" i="7"/>
  <c r="D651" i="7"/>
  <c r="D650" i="7"/>
  <c r="D649" i="7"/>
  <c r="D648" i="7"/>
  <c r="D647" i="7"/>
  <c r="D646" i="7"/>
  <c r="D645" i="7"/>
  <c r="D644" i="7"/>
  <c r="D643" i="7"/>
  <c r="D642" i="7"/>
  <c r="D641" i="7"/>
  <c r="D640" i="7"/>
  <c r="D639" i="7"/>
  <c r="D638" i="7"/>
  <c r="D637" i="7"/>
  <c r="D636" i="7"/>
  <c r="D635" i="7"/>
  <c r="D634" i="7"/>
  <c r="D633" i="7"/>
  <c r="D632" i="7"/>
  <c r="D631" i="7"/>
  <c r="D630" i="7"/>
  <c r="D629" i="7"/>
  <c r="D628" i="7"/>
  <c r="D627" i="7"/>
  <c r="D626" i="7"/>
  <c r="D625" i="7"/>
  <c r="D624" i="7"/>
  <c r="D623" i="7"/>
  <c r="D622" i="7"/>
  <c r="D621" i="7"/>
  <c r="D620" i="7"/>
  <c r="D619" i="7"/>
  <c r="D618" i="7"/>
  <c r="D617" i="7"/>
  <c r="D616" i="7"/>
  <c r="D615" i="7"/>
  <c r="D614" i="7"/>
  <c r="D613" i="7"/>
  <c r="D612" i="7"/>
  <c r="D611" i="7"/>
  <c r="D610" i="7"/>
  <c r="D609" i="7"/>
  <c r="D608" i="7"/>
  <c r="D607" i="7"/>
  <c r="D606" i="7"/>
  <c r="D605" i="7"/>
  <c r="D604" i="7"/>
  <c r="D603" i="7"/>
  <c r="D602" i="7"/>
  <c r="D601" i="7"/>
  <c r="D600" i="7"/>
  <c r="D599" i="7"/>
  <c r="D598" i="7"/>
  <c r="D597" i="7"/>
  <c r="D596" i="7"/>
  <c r="D595" i="7"/>
  <c r="D594" i="7"/>
  <c r="D593" i="7"/>
  <c r="D592" i="7"/>
  <c r="D591" i="7"/>
  <c r="D590" i="7"/>
  <c r="D589" i="7"/>
  <c r="D588" i="7"/>
  <c r="D587" i="7"/>
  <c r="D586" i="7"/>
  <c r="D585" i="7"/>
  <c r="D584" i="7"/>
  <c r="D583" i="7"/>
  <c r="D582" i="7"/>
  <c r="D581" i="7"/>
  <c r="D580" i="7"/>
  <c r="D579" i="7"/>
  <c r="D578" i="7"/>
  <c r="D577" i="7"/>
  <c r="D576" i="7"/>
  <c r="D575" i="7"/>
  <c r="D574" i="7"/>
  <c r="D573" i="7"/>
  <c r="D572" i="7"/>
  <c r="D571" i="7"/>
  <c r="D570" i="7"/>
  <c r="D569" i="7"/>
  <c r="D568" i="7"/>
  <c r="D567" i="7"/>
  <c r="D566" i="7"/>
  <c r="D565" i="7"/>
  <c r="D564" i="7"/>
  <c r="D563" i="7"/>
  <c r="D562" i="7"/>
  <c r="D561" i="7"/>
  <c r="D560" i="7"/>
  <c r="D559" i="7"/>
  <c r="D558" i="7"/>
  <c r="D557" i="7"/>
  <c r="D556" i="7"/>
  <c r="D555" i="7"/>
  <c r="D554" i="7"/>
  <c r="D553" i="7"/>
  <c r="D552" i="7"/>
  <c r="D551" i="7"/>
  <c r="D550" i="7"/>
  <c r="D549" i="7"/>
  <c r="D548" i="7"/>
  <c r="D547" i="7"/>
  <c r="D546" i="7"/>
  <c r="D545" i="7"/>
  <c r="D544" i="7"/>
  <c r="D543" i="7"/>
  <c r="D542" i="7"/>
  <c r="D541" i="7"/>
  <c r="D540" i="7"/>
  <c r="D539" i="7"/>
  <c r="D538" i="7"/>
  <c r="D537" i="7"/>
  <c r="D536" i="7"/>
  <c r="D535" i="7"/>
  <c r="D534" i="7"/>
  <c r="D533" i="7"/>
  <c r="D532" i="7"/>
  <c r="D531" i="7"/>
  <c r="D530" i="7"/>
  <c r="D529" i="7"/>
  <c r="D528" i="7"/>
  <c r="D527" i="7"/>
  <c r="D526" i="7"/>
  <c r="D525" i="7"/>
  <c r="D524" i="7"/>
  <c r="D523" i="7"/>
  <c r="D522" i="7"/>
  <c r="D521" i="7"/>
  <c r="D520" i="7"/>
  <c r="D519" i="7"/>
  <c r="D518" i="7"/>
  <c r="D517" i="7"/>
  <c r="D516" i="7"/>
  <c r="D515" i="7"/>
  <c r="D514" i="7"/>
  <c r="D513" i="7"/>
  <c r="D512" i="7"/>
  <c r="D511" i="7"/>
  <c r="D510" i="7"/>
  <c r="D509" i="7"/>
  <c r="D508" i="7"/>
  <c r="D507" i="7"/>
  <c r="D506" i="7"/>
  <c r="D505" i="7"/>
  <c r="D504" i="7"/>
  <c r="D503" i="7"/>
  <c r="D502" i="7"/>
  <c r="D501" i="7"/>
  <c r="D500" i="7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756" i="7"/>
  <c r="D755" i="7"/>
  <c r="C757" i="7"/>
  <c r="F91" i="1" l="1"/>
  <c r="E91" i="1"/>
  <c r="D91" i="1"/>
  <c r="F98" i="1"/>
  <c r="F97" i="1" s="1"/>
  <c r="F96" i="1"/>
  <c r="F95" i="1"/>
  <c r="F93" i="1"/>
  <c r="F92" i="1"/>
  <c r="F90" i="1"/>
  <c r="F89" i="1"/>
  <c r="F88" i="1"/>
  <c r="F87" i="1"/>
  <c r="F86" i="1"/>
  <c r="F83" i="1"/>
  <c r="F82" i="1"/>
  <c r="F81" i="1"/>
  <c r="F80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3" i="1"/>
  <c r="F62" i="1"/>
  <c r="F60" i="1"/>
  <c r="F59" i="1"/>
  <c r="F58" i="1"/>
  <c r="F57" i="1"/>
  <c r="F54" i="1"/>
  <c r="F53" i="1"/>
  <c r="F52" i="1"/>
  <c r="F50" i="1"/>
  <c r="F49" i="1" s="1"/>
  <c r="F48" i="1"/>
  <c r="F47" i="1"/>
  <c r="F46" i="1"/>
  <c r="F45" i="1"/>
  <c r="F44" i="1"/>
  <c r="F43" i="1"/>
  <c r="F42" i="1"/>
  <c r="F40" i="1"/>
  <c r="F39" i="1"/>
  <c r="F37" i="1"/>
  <c r="F36" i="1"/>
  <c r="F34" i="1"/>
  <c r="F33" i="1"/>
  <c r="F31" i="1"/>
  <c r="F30" i="1"/>
  <c r="F29" i="1"/>
  <c r="F28" i="1"/>
  <c r="F27" i="1"/>
  <c r="F26" i="1"/>
  <c r="F24" i="1"/>
  <c r="F23" i="1"/>
  <c r="F22" i="1"/>
  <c r="F21" i="1"/>
  <c r="F20" i="1"/>
  <c r="F19" i="1"/>
  <c r="F17" i="1"/>
  <c r="F16" i="1"/>
  <c r="F15" i="1"/>
  <c r="F14" i="1"/>
  <c r="F13" i="1"/>
  <c r="F11" i="1"/>
  <c r="F10" i="1"/>
  <c r="F9" i="1"/>
  <c r="F8" i="1"/>
  <c r="F7" i="1"/>
  <c r="E87" i="1"/>
  <c r="D87" i="1"/>
  <c r="E77" i="1"/>
  <c r="D77" i="1"/>
  <c r="E53" i="1"/>
  <c r="D53" i="1"/>
  <c r="E54" i="1"/>
  <c r="D54" i="1"/>
  <c r="E37" i="1"/>
  <c r="D37" i="1"/>
  <c r="E9" i="1"/>
  <c r="D9" i="1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J5" i="4"/>
  <c r="G5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C5" i="4"/>
  <c r="E47" i="1"/>
  <c r="E46" i="1"/>
  <c r="E45" i="1"/>
  <c r="E44" i="1"/>
  <c r="E43" i="1"/>
  <c r="E42" i="1"/>
  <c r="E40" i="1"/>
  <c r="E39" i="1"/>
  <c r="E48" i="1"/>
  <c r="E50" i="1"/>
  <c r="E49" i="1" s="1"/>
  <c r="E52" i="1"/>
  <c r="E60" i="1"/>
  <c r="E59" i="1"/>
  <c r="E58" i="1"/>
  <c r="E57" i="1"/>
  <c r="E63" i="1"/>
  <c r="E62" i="1"/>
  <c r="E74" i="1"/>
  <c r="E73" i="1"/>
  <c r="E71" i="1"/>
  <c r="E70" i="1"/>
  <c r="E69" i="1"/>
  <c r="E68" i="1"/>
  <c r="E67" i="1"/>
  <c r="E66" i="1"/>
  <c r="E65" i="1"/>
  <c r="E83" i="1"/>
  <c r="E82" i="1"/>
  <c r="E81" i="1"/>
  <c r="E80" i="1"/>
  <c r="E79" i="1"/>
  <c r="E78" i="1"/>
  <c r="E76" i="1"/>
  <c r="E93" i="1"/>
  <c r="E92" i="1"/>
  <c r="E90" i="1"/>
  <c r="E89" i="1"/>
  <c r="E88" i="1"/>
  <c r="E86" i="1"/>
  <c r="E96" i="1"/>
  <c r="E95" i="1"/>
  <c r="E98" i="1"/>
  <c r="E97" i="1" s="1"/>
  <c r="E36" i="1"/>
  <c r="E34" i="1"/>
  <c r="E33" i="1"/>
  <c r="E31" i="1"/>
  <c r="E30" i="1"/>
  <c r="E29" i="1"/>
  <c r="E28" i="1"/>
  <c r="E27" i="1"/>
  <c r="E26" i="1"/>
  <c r="E24" i="1"/>
  <c r="E23" i="1"/>
  <c r="E22" i="1"/>
  <c r="E21" i="1"/>
  <c r="E20" i="1"/>
  <c r="E19" i="1"/>
  <c r="E17" i="1"/>
  <c r="E16" i="1"/>
  <c r="E15" i="1"/>
  <c r="E14" i="1"/>
  <c r="E13" i="1"/>
  <c r="E11" i="1"/>
  <c r="E10" i="1"/>
  <c r="E8" i="1"/>
  <c r="E7" i="1"/>
  <c r="F1" i="3"/>
  <c r="D98" i="1"/>
  <c r="D97" i="1" s="1"/>
  <c r="D96" i="1"/>
  <c r="D95" i="1"/>
  <c r="D93" i="1"/>
  <c r="D92" i="1"/>
  <c r="D90" i="1"/>
  <c r="D89" i="1"/>
  <c r="D88" i="1"/>
  <c r="D86" i="1"/>
  <c r="D83" i="1"/>
  <c r="D82" i="1"/>
  <c r="D81" i="1"/>
  <c r="D80" i="1"/>
  <c r="D79" i="1"/>
  <c r="D78" i="1"/>
  <c r="D76" i="1"/>
  <c r="D74" i="1"/>
  <c r="D73" i="1"/>
  <c r="D71" i="1"/>
  <c r="D70" i="1"/>
  <c r="D69" i="1"/>
  <c r="D68" i="1"/>
  <c r="D67" i="1"/>
  <c r="D66" i="1"/>
  <c r="D65" i="1"/>
  <c r="D63" i="1"/>
  <c r="D62" i="1"/>
  <c r="D60" i="1"/>
  <c r="D59" i="1"/>
  <c r="D58" i="1"/>
  <c r="D57" i="1"/>
  <c r="D52" i="1"/>
  <c r="D50" i="1"/>
  <c r="D49" i="1" s="1"/>
  <c r="D48" i="1"/>
  <c r="D47" i="1"/>
  <c r="D46" i="1"/>
  <c r="D45" i="1"/>
  <c r="D44" i="1"/>
  <c r="D43" i="1"/>
  <c r="D42" i="1"/>
  <c r="D40" i="1"/>
  <c r="D39" i="1"/>
  <c r="D36" i="1"/>
  <c r="D34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7" i="1"/>
  <c r="D16" i="1"/>
  <c r="D15" i="1"/>
  <c r="D14" i="1"/>
  <c r="D13" i="1"/>
  <c r="D11" i="1"/>
  <c r="D10" i="1"/>
  <c r="D8" i="1"/>
  <c r="D7" i="1"/>
  <c r="C91" i="1" l="1"/>
  <c r="D51" i="1"/>
  <c r="F51" i="1"/>
  <c r="C87" i="1"/>
  <c r="C77" i="1"/>
  <c r="D35" i="1"/>
  <c r="F35" i="1"/>
  <c r="E51" i="1"/>
  <c r="E35" i="1"/>
  <c r="C53" i="1"/>
  <c r="C54" i="1"/>
  <c r="C37" i="1"/>
  <c r="C9" i="1"/>
  <c r="E61" i="1"/>
  <c r="C44" i="1"/>
  <c r="C90" i="1"/>
  <c r="C79" i="1"/>
  <c r="C83" i="1"/>
  <c r="C73" i="1"/>
  <c r="C98" i="1"/>
  <c r="C97" i="1" s="1"/>
  <c r="C42" i="1"/>
  <c r="F61" i="1"/>
  <c r="E6" i="1"/>
  <c r="F38" i="1"/>
  <c r="D72" i="1"/>
  <c r="F32" i="1"/>
  <c r="F72" i="1"/>
  <c r="C76" i="1"/>
  <c r="C81" i="1"/>
  <c r="C93" i="1"/>
  <c r="F41" i="1"/>
  <c r="F75" i="1"/>
  <c r="F25" i="1"/>
  <c r="F56" i="1"/>
  <c r="F64" i="1"/>
  <c r="F85" i="1"/>
  <c r="F94" i="1"/>
  <c r="E85" i="1"/>
  <c r="E94" i="1"/>
  <c r="C92" i="1"/>
  <c r="C96" i="1"/>
  <c r="C65" i="1"/>
  <c r="C69" i="1"/>
  <c r="C74" i="1"/>
  <c r="C67" i="1"/>
  <c r="D75" i="1"/>
  <c r="D85" i="1"/>
  <c r="D94" i="1"/>
  <c r="C86" i="1"/>
  <c r="C95" i="1"/>
  <c r="C62" i="1"/>
  <c r="C71" i="1"/>
  <c r="C82" i="1"/>
  <c r="C89" i="1"/>
  <c r="C88" i="1"/>
  <c r="E38" i="1"/>
  <c r="C78" i="1"/>
  <c r="E75" i="1"/>
  <c r="C66" i="1"/>
  <c r="C70" i="1"/>
  <c r="E72" i="1"/>
  <c r="C46" i="1"/>
  <c r="C60" i="1"/>
  <c r="E64" i="1"/>
  <c r="C80" i="1"/>
  <c r="C24" i="1"/>
  <c r="C52" i="1"/>
  <c r="C39" i="1"/>
  <c r="C48" i="1"/>
  <c r="C58" i="1"/>
  <c r="D61" i="1"/>
  <c r="C68" i="1"/>
  <c r="C59" i="1"/>
  <c r="C63" i="1"/>
  <c r="D64" i="1"/>
  <c r="D56" i="1"/>
  <c r="C50" i="1"/>
  <c r="C49" i="1" s="1"/>
  <c r="E41" i="1"/>
  <c r="E56" i="1"/>
  <c r="C30" i="1"/>
  <c r="C36" i="1"/>
  <c r="C47" i="1"/>
  <c r="C31" i="1"/>
  <c r="D32" i="1"/>
  <c r="C57" i="1"/>
  <c r="C43" i="1"/>
  <c r="C17" i="1"/>
  <c r="C22" i="1"/>
  <c r="C27" i="1"/>
  <c r="C40" i="1"/>
  <c r="C45" i="1"/>
  <c r="D41" i="1"/>
  <c r="C33" i="1"/>
  <c r="D38" i="1"/>
  <c r="E25" i="1"/>
  <c r="C34" i="1"/>
  <c r="C29" i="1"/>
  <c r="E32" i="1"/>
  <c r="E18" i="1"/>
  <c r="C26" i="1"/>
  <c r="C19" i="1"/>
  <c r="C23" i="1"/>
  <c r="D25" i="1"/>
  <c r="E12" i="1"/>
  <c r="C28" i="1"/>
  <c r="D18" i="1"/>
  <c r="F12" i="1"/>
  <c r="C20" i="1"/>
  <c r="C16" i="1"/>
  <c r="C21" i="1"/>
  <c r="D12" i="1"/>
  <c r="C15" i="1"/>
  <c r="F18" i="1"/>
  <c r="C13" i="1"/>
  <c r="C14" i="1"/>
  <c r="C8" i="1"/>
  <c r="C10" i="1"/>
  <c r="C11" i="1"/>
  <c r="D6" i="1"/>
  <c r="C35" i="1" l="1"/>
  <c r="C72" i="1"/>
  <c r="C51" i="1"/>
  <c r="C38" i="1"/>
  <c r="F55" i="1"/>
  <c r="E55" i="1"/>
  <c r="F84" i="1"/>
  <c r="E84" i="1"/>
  <c r="D84" i="1"/>
  <c r="C85" i="1"/>
  <c r="C61" i="1"/>
  <c r="C94" i="1"/>
  <c r="C64" i="1"/>
  <c r="C75" i="1"/>
  <c r="D55" i="1"/>
  <c r="C56" i="1"/>
  <c r="C25" i="1"/>
  <c r="C41" i="1"/>
  <c r="C32" i="1"/>
  <c r="E5" i="1"/>
  <c r="D5" i="1"/>
  <c r="C18" i="1"/>
  <c r="C12" i="1"/>
  <c r="C84" i="1" l="1"/>
  <c r="C55" i="1"/>
  <c r="F6" i="1" l="1"/>
  <c r="F5" i="1" s="1"/>
  <c r="C7" i="1"/>
  <c r="C6" i="1" s="1"/>
  <c r="C5" i="1" s="1"/>
</calcChain>
</file>

<file path=xl/sharedStrings.xml><?xml version="1.0" encoding="utf-8"?>
<sst xmlns="http://schemas.openxmlformats.org/spreadsheetml/2006/main" count="3884" uniqueCount="1261">
  <si>
    <t>CODIGO</t>
  </si>
  <si>
    <t>DETALLE</t>
  </si>
  <si>
    <t>TOTAL</t>
  </si>
  <si>
    <t>PROGRAMA I</t>
  </si>
  <si>
    <t>PROGRAMA II</t>
  </si>
  <si>
    <t>PROGRAMA III</t>
  </si>
  <si>
    <t>01.</t>
  </si>
  <si>
    <t>SERVICIOS</t>
  </si>
  <si>
    <t>01.01</t>
  </si>
  <si>
    <t>ALQUILERES</t>
  </si>
  <si>
    <t>01.01.01.</t>
  </si>
  <si>
    <t>Alquiler de edificios, locales y terrenos</t>
  </si>
  <si>
    <t>01.01.02.</t>
  </si>
  <si>
    <t>Alquiler de maquinaria equipo y mobiliario</t>
  </si>
  <si>
    <t>01.01.04.</t>
  </si>
  <si>
    <t>Alquiler y Derechos para Telecomunicaciones</t>
  </si>
  <si>
    <t>01.01.99.</t>
  </si>
  <si>
    <t>Otros Alquileres</t>
  </si>
  <si>
    <t>01.02</t>
  </si>
  <si>
    <t>SERVICIOS BASICOS</t>
  </si>
  <si>
    <t>01.02.01.</t>
  </si>
  <si>
    <t xml:space="preserve">Servicio de agua y alcantarillado </t>
  </si>
  <si>
    <t>01.02.02.</t>
  </si>
  <si>
    <t>Servicio de energía eléctrica</t>
  </si>
  <si>
    <t>01.02.03.</t>
  </si>
  <si>
    <t>Servicio de correo</t>
  </si>
  <si>
    <t>01.02.04.</t>
  </si>
  <si>
    <t>Servicio de telecomunicaciones</t>
  </si>
  <si>
    <t>01.02.99.</t>
  </si>
  <si>
    <t>Otros servicios basicos</t>
  </si>
  <si>
    <t>01.03</t>
  </si>
  <si>
    <t>SERVICIOS COMERCIALES Y FINANCIEROS</t>
  </si>
  <si>
    <t>01.03.01.</t>
  </si>
  <si>
    <t xml:space="preserve">Información </t>
  </si>
  <si>
    <t>01.03.02.</t>
  </si>
  <si>
    <t xml:space="preserve">Publicidad y propaganda </t>
  </si>
  <si>
    <t>01.03.03.</t>
  </si>
  <si>
    <t>Impresión, encuadernación y otros</t>
  </si>
  <si>
    <t>01.03.04.</t>
  </si>
  <si>
    <t>Transporte de bienes</t>
  </si>
  <si>
    <t>01.03.06.</t>
  </si>
  <si>
    <t>Comisiones y gastos por servicios financieros y comerciales</t>
  </si>
  <si>
    <t>01.03.07.</t>
  </si>
  <si>
    <t xml:space="preserve">Servicio tranferencias electronicas de sistema de información </t>
  </si>
  <si>
    <t>01.04</t>
  </si>
  <si>
    <t>SERVICIOS DE GESTION Y APOYO</t>
  </si>
  <si>
    <t>01.04.01.</t>
  </si>
  <si>
    <t>Servicios médicos y de laboratorio</t>
  </si>
  <si>
    <t>01.04.02.</t>
  </si>
  <si>
    <t>Servicios jurídicos</t>
  </si>
  <si>
    <t>01.04.03.</t>
  </si>
  <si>
    <t>Servicios de Ingeniería</t>
  </si>
  <si>
    <t>01.04.04.</t>
  </si>
  <si>
    <t>Servicios de Ciencias Económicas y Sociales</t>
  </si>
  <si>
    <t>01.04.06.</t>
  </si>
  <si>
    <t xml:space="preserve">Servicios generales </t>
  </si>
  <si>
    <t>01.04.99.</t>
  </si>
  <si>
    <t>Otros servicios de gestión y apoyo</t>
  </si>
  <si>
    <t>01.05</t>
  </si>
  <si>
    <t>GASTOS DE VIAJE Y DE TRANSPORTE</t>
  </si>
  <si>
    <t>01.05.01.</t>
  </si>
  <si>
    <t xml:space="preserve">Transporte dentro del país </t>
  </si>
  <si>
    <t>01.05.02.</t>
  </si>
  <si>
    <t xml:space="preserve">Viáticos dentro del país </t>
  </si>
  <si>
    <t>01.06</t>
  </si>
  <si>
    <t>SEGUROS, REASEGUROS Y OTRAS OBLIGACIONES</t>
  </si>
  <si>
    <t>01.06.01.</t>
  </si>
  <si>
    <t xml:space="preserve">Seguros </t>
  </si>
  <si>
    <t>01.07</t>
  </si>
  <si>
    <t>CAPACITACION Y PROTOCOLO</t>
  </si>
  <si>
    <t>01.07.01.</t>
  </si>
  <si>
    <t>Actividades de capacitación</t>
  </si>
  <si>
    <t>01.07.02.</t>
  </si>
  <si>
    <t xml:space="preserve">Actividades protocolarias y sociales </t>
  </si>
  <si>
    <t>01.08</t>
  </si>
  <si>
    <t>MANTENIMIENTO Y REPARACION</t>
  </si>
  <si>
    <t>01.08.01.</t>
  </si>
  <si>
    <t>Mantenimiento de edificios y locales</t>
  </si>
  <si>
    <t>01.08.04.</t>
  </si>
  <si>
    <t>Mantenimiento y reparación de equipo de Producción</t>
  </si>
  <si>
    <t>01.08.05.</t>
  </si>
  <si>
    <t>Mantenimiento y reparación de equipo de transporte</t>
  </si>
  <si>
    <t>01.08.06.</t>
  </si>
  <si>
    <t>Mantenimiento y reparación de equipo de comunicación</t>
  </si>
  <si>
    <t>01.08.07.</t>
  </si>
  <si>
    <t>Mantenimiento y reparación de equipo y mobiliario de oficina</t>
  </si>
  <si>
    <t>01.08.08.</t>
  </si>
  <si>
    <t>Mantenimiento y reparación de equipo de cómputo y sistemas de información</t>
  </si>
  <si>
    <t>01.08.99.</t>
  </si>
  <si>
    <t>Mantenimiento y reparación de otros equipos</t>
  </si>
  <si>
    <t>01.09</t>
  </si>
  <si>
    <t>IMPUESTOS</t>
  </si>
  <si>
    <t>01.09.99.</t>
  </si>
  <si>
    <t>Otros impuestos</t>
  </si>
  <si>
    <t>01.99</t>
  </si>
  <si>
    <t>SERVICIOS DIVERSOS</t>
  </si>
  <si>
    <t>01.99.99.</t>
  </si>
  <si>
    <t>Otros servicios no especificados</t>
  </si>
  <si>
    <t>02.</t>
  </si>
  <si>
    <t xml:space="preserve">MATERIALES Y SUMINISTROS </t>
  </si>
  <si>
    <t>02.01</t>
  </si>
  <si>
    <t>PRODUCTOS QUIMICOS Y CONEXOS</t>
  </si>
  <si>
    <t>02.01.01.</t>
  </si>
  <si>
    <t xml:space="preserve">Combustibles y lubricantes </t>
  </si>
  <si>
    <t>02.01.02.</t>
  </si>
  <si>
    <t>Productos farmacéuticos y medicinales</t>
  </si>
  <si>
    <t>02.01.04.</t>
  </si>
  <si>
    <t xml:space="preserve">Tintas, pinturas y diluyentes </t>
  </si>
  <si>
    <t>02.01.99.</t>
  </si>
  <si>
    <t>Otros productos químicos</t>
  </si>
  <si>
    <t>02.02</t>
  </si>
  <si>
    <t>ALIMENTOS Y PRODUCTOS AGROPECUARIOS</t>
  </si>
  <si>
    <t>02.02.02.</t>
  </si>
  <si>
    <t>Productos forestales</t>
  </si>
  <si>
    <t>02.02.03.</t>
  </si>
  <si>
    <t>Alimentos y Bebidas</t>
  </si>
  <si>
    <t>02.03</t>
  </si>
  <si>
    <t>MATERIALES Y PRODUCTOS DE USO EN LA CONSTRUCCION Y MANTENIMIENTO</t>
  </si>
  <si>
    <t>02.03.01.</t>
  </si>
  <si>
    <t>Materiales y productos metalicos</t>
  </si>
  <si>
    <t>02.03.02.</t>
  </si>
  <si>
    <t xml:space="preserve">Materiales y productos minerales y asfálticos </t>
  </si>
  <si>
    <t>02.03.03.</t>
  </si>
  <si>
    <t>Madera y sus derivados</t>
  </si>
  <si>
    <t>02.03.04.</t>
  </si>
  <si>
    <t>Materiales y productos eléctricos, telefónicos y de cómputo</t>
  </si>
  <si>
    <t>02.03.05.</t>
  </si>
  <si>
    <t>Materiales y productos de Vidrio</t>
  </si>
  <si>
    <t>02.03.06.</t>
  </si>
  <si>
    <t>Materiales y productos plásticos</t>
  </si>
  <si>
    <t>02.03.99.</t>
  </si>
  <si>
    <t>Otros materiales y productos de uso en la construcción</t>
  </si>
  <si>
    <t>02.04</t>
  </si>
  <si>
    <t>HERRAMIENTAS, REPUESTOS Y ACCESORIOS</t>
  </si>
  <si>
    <t>02.04.01.</t>
  </si>
  <si>
    <t>Herramientas e instrumentos</t>
  </si>
  <si>
    <t>02.04.02.</t>
  </si>
  <si>
    <t>Repuestos y accesorios</t>
  </si>
  <si>
    <t>02.99</t>
  </si>
  <si>
    <t>UTILES, MATERIALES Y SUMINISTROS DIVERSOS</t>
  </si>
  <si>
    <t>02.99.01.</t>
  </si>
  <si>
    <t>Útiles, materiales de oficina y cómputo</t>
  </si>
  <si>
    <t>02.99.03.</t>
  </si>
  <si>
    <t>Productos de papel, cartón e impresos</t>
  </si>
  <si>
    <t>02.99.04.</t>
  </si>
  <si>
    <t>Textiles y vestuario</t>
  </si>
  <si>
    <t>02.99.05.</t>
  </si>
  <si>
    <t>Útiles y materiales de limpieza</t>
  </si>
  <si>
    <t>02.99.06.</t>
  </si>
  <si>
    <t>Útiles, materiales de resguardo y seguridad</t>
  </si>
  <si>
    <t>02.99.07.</t>
  </si>
  <si>
    <t>Utiles y materiales de cocina y comedor</t>
  </si>
  <si>
    <t>02.99.99.</t>
  </si>
  <si>
    <t>Otros útiles, materiales y suministros</t>
  </si>
  <si>
    <t>05.</t>
  </si>
  <si>
    <t xml:space="preserve">BIENES DURADEROS </t>
  </si>
  <si>
    <t>05.01</t>
  </si>
  <si>
    <t>MAQUINARIA, EQUIPO Y MOBILIARIO</t>
  </si>
  <si>
    <t>05.01.01.</t>
  </si>
  <si>
    <t>Maquinaria y equipo para la producción</t>
  </si>
  <si>
    <t>05.01.03.</t>
  </si>
  <si>
    <t>Equipo de comunicación</t>
  </si>
  <si>
    <t>05.01.04.</t>
  </si>
  <si>
    <t>Equipo y mobiliario de oficina</t>
  </si>
  <si>
    <t>05.01.05.</t>
  </si>
  <si>
    <t>Equipo y programas de cómputo</t>
  </si>
  <si>
    <t>05.01.07.</t>
  </si>
  <si>
    <t>Equipo y mobiliario educacional deportivo y recreativo</t>
  </si>
  <si>
    <t>05.01.99.</t>
  </si>
  <si>
    <t>Maquinaria y Equipo Diversos</t>
  </si>
  <si>
    <t>05.02</t>
  </si>
  <si>
    <t>CONSTRUCCIONES, ADICIONES Y MEJORAS</t>
  </si>
  <si>
    <t>05.02.99.</t>
  </si>
  <si>
    <t>Otras Contrucciones, adiciones y mejoras</t>
  </si>
  <si>
    <t>05.09</t>
  </si>
  <si>
    <t>BIENES DURADEROS DIVERSOS</t>
  </si>
  <si>
    <t>05.99.03.</t>
  </si>
  <si>
    <t>Bienes Intangibles</t>
  </si>
  <si>
    <t>MUNICIPALIDAD VÁZQUEZ DE CORONADO</t>
  </si>
  <si>
    <t xml:space="preserve">FUENTE DE FINANCIAMIENTO </t>
  </si>
  <si>
    <t>PERIODO ESTIMADO INCIO 
POR TRIMESTRES</t>
  </si>
  <si>
    <t xml:space="preserve">PRESUPUESTO ORDINARIO </t>
  </si>
  <si>
    <t>II</t>
  </si>
  <si>
    <t>II, III</t>
  </si>
  <si>
    <t>I,  III</t>
  </si>
  <si>
    <t>III</t>
  </si>
  <si>
    <t>I,II</t>
  </si>
  <si>
    <t>II, IV</t>
  </si>
  <si>
    <t>III, IV</t>
  </si>
  <si>
    <t>I, II, III, IV</t>
  </si>
  <si>
    <t>I, III</t>
  </si>
  <si>
    <t>I, II, III</t>
  </si>
  <si>
    <t>I, II</t>
  </si>
  <si>
    <t>II, III,IV</t>
  </si>
  <si>
    <t>5.02.02</t>
  </si>
  <si>
    <t>Vías de comunicación terrestre</t>
  </si>
  <si>
    <t>5.02.99</t>
  </si>
  <si>
    <t>TOTAL GENERAL DE GASTOS</t>
  </si>
  <si>
    <t>5.01.01</t>
  </si>
  <si>
    <t>5.01.01.1.01.01</t>
  </si>
  <si>
    <t>1.01.01</t>
  </si>
  <si>
    <t>5.01.01.1.01.03</t>
  </si>
  <si>
    <t>1.01.03</t>
  </si>
  <si>
    <t>Alquiler de equipo de cómputo</t>
  </si>
  <si>
    <t>5.01.01.1.01.04</t>
  </si>
  <si>
    <t>1.01.04</t>
  </si>
  <si>
    <t>5.01.01.1.02.04</t>
  </si>
  <si>
    <t>1.02.04</t>
  </si>
  <si>
    <t>5.01.01.1.03.01</t>
  </si>
  <si>
    <t>1.03.01</t>
  </si>
  <si>
    <t>5.01.01.1.03.04</t>
  </si>
  <si>
    <t>1.03.04</t>
  </si>
  <si>
    <t>5.01.01.1.03.06</t>
  </si>
  <si>
    <t>1.03.06</t>
  </si>
  <si>
    <t>5.01.01.1.03.07</t>
  </si>
  <si>
    <t>1.03.07</t>
  </si>
  <si>
    <t>5.01.01.1.04.06</t>
  </si>
  <si>
    <t>1.04.06</t>
  </si>
  <si>
    <t>5.01.01.1.04.99</t>
  </si>
  <si>
    <t>1.04.99</t>
  </si>
  <si>
    <t>5.01.01.1.05.01</t>
  </si>
  <si>
    <t>1.05.01</t>
  </si>
  <si>
    <t>5.01.01.1.06.01</t>
  </si>
  <si>
    <t>1.06.01</t>
  </si>
  <si>
    <t>5.01.01.1.08.01</t>
  </si>
  <si>
    <t>1.08.01</t>
  </si>
  <si>
    <t>5.01.01.1.08.05</t>
  </si>
  <si>
    <t>1.08.05</t>
  </si>
  <si>
    <t>5.01.01.1.08.06</t>
  </si>
  <si>
    <t>1.08.06</t>
  </si>
  <si>
    <t>5.01.01.1.08.07</t>
  </si>
  <si>
    <t>1.08.07</t>
  </si>
  <si>
    <t>5.01.01.1.08.08</t>
  </si>
  <si>
    <t>1.08.08</t>
  </si>
  <si>
    <t>5.01.01.1.08.99</t>
  </si>
  <si>
    <t>1.08.99</t>
  </si>
  <si>
    <t>5.01.01.1.09.99</t>
  </si>
  <si>
    <t>1.09.99</t>
  </si>
  <si>
    <t>5.01.01.1.99.99</t>
  </si>
  <si>
    <t>1.99.99</t>
  </si>
  <si>
    <t>5.01.01.2.01.01</t>
  </si>
  <si>
    <t>2.01.01</t>
  </si>
  <si>
    <t>5.01.01.2.01.02</t>
  </si>
  <si>
    <t>2.01.02</t>
  </si>
  <si>
    <t>5.01.01.2.01.04</t>
  </si>
  <si>
    <t>2.01.04</t>
  </si>
  <si>
    <t>5.01.01.2.01.99</t>
  </si>
  <si>
    <t>2.01.99</t>
  </si>
  <si>
    <t>Otros productos quimicos</t>
  </si>
  <si>
    <t>5.01.01.2.03.01</t>
  </si>
  <si>
    <t>2.03.01</t>
  </si>
  <si>
    <t>5.01.01.2.03.04</t>
  </si>
  <si>
    <t>2.03.04</t>
  </si>
  <si>
    <t>5.01.01.2.03.06</t>
  </si>
  <si>
    <t>2.03.06</t>
  </si>
  <si>
    <t>5.01.01.2.04.01</t>
  </si>
  <si>
    <t>2.04.01</t>
  </si>
  <si>
    <t>5.01.01.2.04.02</t>
  </si>
  <si>
    <t>2.04.02</t>
  </si>
  <si>
    <t>5.01.01.2.99.01</t>
  </si>
  <si>
    <t>2.99.01</t>
  </si>
  <si>
    <t>5.01.01.2.99.02</t>
  </si>
  <si>
    <t>2.99.02</t>
  </si>
  <si>
    <t>Utiles y materiales medico, hospitalario y de investigacion</t>
  </si>
  <si>
    <t>5.01.01.2.99.03</t>
  </si>
  <si>
    <t>2.99.03</t>
  </si>
  <si>
    <t>5.01.01.2.99.04</t>
  </si>
  <si>
    <t>2.99.04</t>
  </si>
  <si>
    <t>5.01.01.2.99.05</t>
  </si>
  <si>
    <t>2.99.05</t>
  </si>
  <si>
    <t>5.01.01.2.99.06</t>
  </si>
  <si>
    <t>2.99.06</t>
  </si>
  <si>
    <t>5.01.01.2.99.07</t>
  </si>
  <si>
    <t>2.99.07</t>
  </si>
  <si>
    <t>5.01.01.2.99.99</t>
  </si>
  <si>
    <t>2.99.99</t>
  </si>
  <si>
    <t>5.01.01.5.01.02</t>
  </si>
  <si>
    <t>5.01.02</t>
  </si>
  <si>
    <t>Equipo de transporte</t>
  </si>
  <si>
    <t>5.01.01.5.01.03</t>
  </si>
  <si>
    <t>5.01.03</t>
  </si>
  <si>
    <t>5.01.01.5.01.04</t>
  </si>
  <si>
    <t>5.01.04</t>
  </si>
  <si>
    <t>5.01.01.5.01.06</t>
  </si>
  <si>
    <t>5.01.06</t>
  </si>
  <si>
    <t>Equipo Sanitario de Laboratorio e Investigación</t>
  </si>
  <si>
    <t>5.01.01.5.01.99</t>
  </si>
  <si>
    <t>5.01.99</t>
  </si>
  <si>
    <t>5.01.02.1.02.04</t>
  </si>
  <si>
    <t>5.01.02.1.04.02</t>
  </si>
  <si>
    <t>1.04.02</t>
  </si>
  <si>
    <t>Servicios Juridicos</t>
  </si>
  <si>
    <t>5.01.02.1.05.01</t>
  </si>
  <si>
    <t>5.01.02.1.05.02</t>
  </si>
  <si>
    <t>1.05.02</t>
  </si>
  <si>
    <t>5.01.02.1.06.01</t>
  </si>
  <si>
    <t>5.01.02.1.07.01</t>
  </si>
  <si>
    <t>1.07.01</t>
  </si>
  <si>
    <t>5.01.02.1.08.07</t>
  </si>
  <si>
    <t>5.01.02.1.08.08</t>
  </si>
  <si>
    <t>5.01.02.2.01.04</t>
  </si>
  <si>
    <t>5.01.02.2.04.02</t>
  </si>
  <si>
    <t>5.01.02.2.99.01</t>
  </si>
  <si>
    <t>5.01.02.2.99.03</t>
  </si>
  <si>
    <t>5.01.02.2.99.05</t>
  </si>
  <si>
    <t>5.01.02.2.99.99</t>
  </si>
  <si>
    <t>Otros utiles, materiales y suministros</t>
  </si>
  <si>
    <t>5.01.02.5.01.05</t>
  </si>
  <si>
    <t>5.01.05</t>
  </si>
  <si>
    <t>5.02.01.1.01.03</t>
  </si>
  <si>
    <t>5.02.01.1.02.99</t>
  </si>
  <si>
    <t>1.02.99</t>
  </si>
  <si>
    <t>5.02.01.1.03.01</t>
  </si>
  <si>
    <t>5.02.01.1.04.06</t>
  </si>
  <si>
    <t>5.02.01.1.04.99</t>
  </si>
  <si>
    <t>Otros servicios de gestion y apoyo</t>
  </si>
  <si>
    <t>5.02.01.1.06.01</t>
  </si>
  <si>
    <t>5.02.01.1.08.05</t>
  </si>
  <si>
    <t>Mantenimiento y reparacion de equipo de transporte</t>
  </si>
  <si>
    <t>5.02.01.1.08.06</t>
  </si>
  <si>
    <t>5.02.01.1.09.99</t>
  </si>
  <si>
    <t>5.02.01.2.01.01</t>
  </si>
  <si>
    <t>5.02.01.2.01.99</t>
  </si>
  <si>
    <t>5.02.01.2.03.01</t>
  </si>
  <si>
    <t xml:space="preserve">Materiales y productos metálicos </t>
  </si>
  <si>
    <t>5.02.01.2.03.02</t>
  </si>
  <si>
    <t>2.03.02</t>
  </si>
  <si>
    <t>5.02.01.2.03.03</t>
  </si>
  <si>
    <t>2.03.03</t>
  </si>
  <si>
    <t>5.02.01.2.03.06</t>
  </si>
  <si>
    <t xml:space="preserve">Materiales y productos de plásticos </t>
  </si>
  <si>
    <t>5.02.01.2.04.01</t>
  </si>
  <si>
    <t>5.02.01.2.04.02</t>
  </si>
  <si>
    <t>5.02.01.2.99.01</t>
  </si>
  <si>
    <t>Utiles y materiales de Oficina y Cómputo</t>
  </si>
  <si>
    <t>5.02.01.2.99.03</t>
  </si>
  <si>
    <t>5.02.01.2.99.04</t>
  </si>
  <si>
    <t>5.02.01.2.99.05</t>
  </si>
  <si>
    <t>5.02.01.2.99.06</t>
  </si>
  <si>
    <t>Útiles y materiales de resguardo y seguridad</t>
  </si>
  <si>
    <t>5.02.01.2.99.99</t>
  </si>
  <si>
    <t>5.02.01.5.01.03</t>
  </si>
  <si>
    <t>5.02.02.1.01.02</t>
  </si>
  <si>
    <t>1.01.02</t>
  </si>
  <si>
    <t>5.02.02.1.01.03</t>
  </si>
  <si>
    <t>5.02.02.1.02.99</t>
  </si>
  <si>
    <t xml:space="preserve">Otros servicios básicos </t>
  </si>
  <si>
    <t>5.02.02.1.03.01</t>
  </si>
  <si>
    <t>5.02.02.1.04.06</t>
  </si>
  <si>
    <t>5.02.02.1.04.99</t>
  </si>
  <si>
    <t>5.02.02.1.06.01</t>
  </si>
  <si>
    <t>5.02.02.1.08.04</t>
  </si>
  <si>
    <t>1.08.04</t>
  </si>
  <si>
    <t>Mantenimiento y reparación de maquinaría y Equipo de Producción</t>
  </si>
  <si>
    <t>5.02.02.1.08.05</t>
  </si>
  <si>
    <t>5.02.02.1.08.06</t>
  </si>
  <si>
    <t>5.02.02.1.09.99</t>
  </si>
  <si>
    <t>5.02.02.1.99.05</t>
  </si>
  <si>
    <t>1.99.05</t>
  </si>
  <si>
    <t>Deducibles</t>
  </si>
  <si>
    <t>5.02.02.2.01.01</t>
  </si>
  <si>
    <t>5.02.02.2.01.02</t>
  </si>
  <si>
    <t>5.02.02.2.01.04</t>
  </si>
  <si>
    <t>5.02.02.2.01.99</t>
  </si>
  <si>
    <t>5.02.02.2.03.01</t>
  </si>
  <si>
    <t>5.02.02.2.03.02</t>
  </si>
  <si>
    <t>Materiales y Productos Minerales y Asfaltícos</t>
  </si>
  <si>
    <t>5.02.02.2.03.03</t>
  </si>
  <si>
    <t>5.02.02.2.03.05</t>
  </si>
  <si>
    <t>2.03.05</t>
  </si>
  <si>
    <t>5.02.02.2.03.06</t>
  </si>
  <si>
    <t>Materiales y productos de plástico</t>
  </si>
  <si>
    <t>5.02.02.2.04.01</t>
  </si>
  <si>
    <t>5.02.02.2.04.02</t>
  </si>
  <si>
    <t>5.02.02.2.99.03</t>
  </si>
  <si>
    <t>5.02.02.2.99.04</t>
  </si>
  <si>
    <t>5.02.02.2.99.05</t>
  </si>
  <si>
    <t>5.02.02.2.99.06</t>
  </si>
  <si>
    <t>5.02.02.2.99.99</t>
  </si>
  <si>
    <t>5.02.02.5.01.03</t>
  </si>
  <si>
    <t>5.02.02.5.01.99</t>
  </si>
  <si>
    <t>Maquinaria y equipo Diverso</t>
  </si>
  <si>
    <t>5.02.04.1.01.03</t>
  </si>
  <si>
    <t>5.02.04.1.02.01</t>
  </si>
  <si>
    <t>1.02.01</t>
  </si>
  <si>
    <t>5.02.04.1.02.02</t>
  </si>
  <si>
    <t>1.02.02</t>
  </si>
  <si>
    <t>5.02.04.1.02.04</t>
  </si>
  <si>
    <t>5.02.04.1.02.99</t>
  </si>
  <si>
    <t>5.02.04.1.03.01</t>
  </si>
  <si>
    <t>5.02.04.1.03.03</t>
  </si>
  <si>
    <t>1.03.03</t>
  </si>
  <si>
    <t>5.02.04.1.04.01</t>
  </si>
  <si>
    <t>1.04.01</t>
  </si>
  <si>
    <t>5.02.04.1.04.06</t>
  </si>
  <si>
    <t>5.02.04.1.04.99</t>
  </si>
  <si>
    <t>5.02.04.1.06.01</t>
  </si>
  <si>
    <t>5.02.04.1.08.01</t>
  </si>
  <si>
    <t>5.02.04.1.08.04</t>
  </si>
  <si>
    <t xml:space="preserve"> Mantenimiento y reparación de maquinaria y equipo de  producción  </t>
  </si>
  <si>
    <t>5.02.04.1.08.06</t>
  </si>
  <si>
    <t>5.02.04.1.08.07</t>
  </si>
  <si>
    <t>5.02.04.1.08.08</t>
  </si>
  <si>
    <t>Mantenimiento y reparación de equipo de cómputo y  sistemas de información</t>
  </si>
  <si>
    <t>5.02.04.1.08.99</t>
  </si>
  <si>
    <t>5.02.04.2.01.01</t>
  </si>
  <si>
    <t>5.02.04.2.01.04</t>
  </si>
  <si>
    <t>5.02.04.2.03.01</t>
  </si>
  <si>
    <t>5.02.04.2.03.02</t>
  </si>
  <si>
    <t>5.02.04.2.03.03</t>
  </si>
  <si>
    <t>5.02.04.2.03.04</t>
  </si>
  <si>
    <t>5.02.04.2.03.05</t>
  </si>
  <si>
    <t>Materiales y productos de vidrio</t>
  </si>
  <si>
    <t>5.02.04.2.03.99</t>
  </si>
  <si>
    <t>2.03.99</t>
  </si>
  <si>
    <t>5.02.04.2.04.01</t>
  </si>
  <si>
    <t>5.02.04.2.04.02</t>
  </si>
  <si>
    <t>5.02.04.2.99.01</t>
  </si>
  <si>
    <t>Útiles y materiales de oficina y cómputo</t>
  </si>
  <si>
    <t>5.02.04.2.99.03</t>
  </si>
  <si>
    <t>5.02.04.2.99.04</t>
  </si>
  <si>
    <t>5.02.04.2.99.05</t>
  </si>
  <si>
    <t>5.02.04.2.99.06</t>
  </si>
  <si>
    <t>5.02.04.2.99.99</t>
  </si>
  <si>
    <t>5.02.04.5.01.01</t>
  </si>
  <si>
    <t>5.02.04.5.01.03</t>
  </si>
  <si>
    <t>5.02.04.5.01.04</t>
  </si>
  <si>
    <t>5.02.04.5.01.99</t>
  </si>
  <si>
    <t>Maquinaria y equipo diverso</t>
  </si>
  <si>
    <t>5.02.05.1.01.03</t>
  </si>
  <si>
    <t>5.02.05.1.02.01</t>
  </si>
  <si>
    <t>5.02.05.1.02.02</t>
  </si>
  <si>
    <t>5.02.05.1.02.99</t>
  </si>
  <si>
    <t>Otros servicios básicos</t>
  </si>
  <si>
    <t>5.02.05.1.03.01</t>
  </si>
  <si>
    <t>5.02.05.1.04.06</t>
  </si>
  <si>
    <t>5.02.05.1.04.99</t>
  </si>
  <si>
    <t>5.02.05.1.06.01</t>
  </si>
  <si>
    <t>5.02.05.1.08.04</t>
  </si>
  <si>
    <t xml:space="preserve"> Mantenimiento y reparación de maquinaria y equipo de
 producción  </t>
  </si>
  <si>
    <t>5.02.05.1.08.05</t>
  </si>
  <si>
    <t xml:space="preserve"> Mantenimiento y reparación de equipo de transporte</t>
  </si>
  <si>
    <t>5.02.05.1.08.06</t>
  </si>
  <si>
    <t>Mantenimiento y reparacion de equipo de comunicación</t>
  </si>
  <si>
    <t>5.02.05.1.09.99</t>
  </si>
  <si>
    <t>5.02.05.1.99.99</t>
  </si>
  <si>
    <t>5.02.05.2.01.01</t>
  </si>
  <si>
    <t>5.02.05.2.01.02</t>
  </si>
  <si>
    <t>5.02.05.2.01.04</t>
  </si>
  <si>
    <t>5.02.05.2.01.99</t>
  </si>
  <si>
    <t>5.02.05.2.03.01</t>
  </si>
  <si>
    <t>5.02.05.2.03.02</t>
  </si>
  <si>
    <t>Materiales y Productos Minerales y Asfálticos</t>
  </si>
  <si>
    <t>5.02.05.2.03.03</t>
  </si>
  <si>
    <t>5.02.05.2.03.04</t>
  </si>
  <si>
    <t>Materiales y productos eléctricos, telefónicos, y de computo</t>
  </si>
  <si>
    <t>5.02.05.2.03.05</t>
  </si>
  <si>
    <t>5.02.05.2.04.01</t>
  </si>
  <si>
    <t>5.02.05.2.04.02</t>
  </si>
  <si>
    <t>5.02.05.2.99.01</t>
  </si>
  <si>
    <t>5.02.05.2.99.04</t>
  </si>
  <si>
    <t>5.02.05.2.99.05</t>
  </si>
  <si>
    <t>5.02.05.2.99.06</t>
  </si>
  <si>
    <t>Utiles, materiales de resguardo y Seguridad</t>
  </si>
  <si>
    <t>5.02.05.5.01.03</t>
  </si>
  <si>
    <t>5.02.05.5.01.99</t>
  </si>
  <si>
    <t>5.02.10.1.01.01</t>
  </si>
  <si>
    <t>5.02.10.1.01.02</t>
  </si>
  <si>
    <t>5.02.10.1.01.03</t>
  </si>
  <si>
    <t>5.02.10.1.01.04</t>
  </si>
  <si>
    <t>Alquiler y derechos para telecomunicaciones</t>
  </si>
  <si>
    <t>5.02.10.1.03.01</t>
  </si>
  <si>
    <t>5.02.10.1.03.02</t>
  </si>
  <si>
    <t>1.03.02</t>
  </si>
  <si>
    <t>5.02.10.1.03.03</t>
  </si>
  <si>
    <t>5.02.10.1.04.04</t>
  </si>
  <si>
    <t>1.04.04</t>
  </si>
  <si>
    <t>Servicios en Ciencias Económicas y Sociales.</t>
  </si>
  <si>
    <t>5.02.10.1.04.06</t>
  </si>
  <si>
    <t>5.02.10.1.05.01</t>
  </si>
  <si>
    <t>5.02.10.1.06.01</t>
  </si>
  <si>
    <t>5.02.10.2.01.02</t>
  </si>
  <si>
    <t>5.02.10.2.01.04</t>
  </si>
  <si>
    <t>5.02.10.2.02.03</t>
  </si>
  <si>
    <t>2.02.03</t>
  </si>
  <si>
    <t>5.02.10.2.99.01</t>
  </si>
  <si>
    <t>5.02.10.2.99.03</t>
  </si>
  <si>
    <t>5.02.10.2.99.04</t>
  </si>
  <si>
    <t>5.02.10.2.99.05</t>
  </si>
  <si>
    <t>5.02.10.5.01.03</t>
  </si>
  <si>
    <t>5.02.10.5.01.04</t>
  </si>
  <si>
    <t>5.02.10.5.01.05</t>
  </si>
  <si>
    <t>5.02.10.5.01.99</t>
  </si>
  <si>
    <t>5.02.11.1.03.01</t>
  </si>
  <si>
    <t>5.02.11.1.03.02</t>
  </si>
  <si>
    <t>5.02.11.1.03.06</t>
  </si>
  <si>
    <t>5.02.11.1.06.01</t>
  </si>
  <si>
    <t>5.02.11.1.06.03</t>
  </si>
  <si>
    <t>1.06.03</t>
  </si>
  <si>
    <t>Obligaciones por contratos de seguros</t>
  </si>
  <si>
    <t>5.02.11.1.07.01</t>
  </si>
  <si>
    <t>5.02.11.1.08.05</t>
  </si>
  <si>
    <t>5.02.11.1.08.06</t>
  </si>
  <si>
    <t>5.02.11.1.08.08</t>
  </si>
  <si>
    <t>5.02.11.1.09.99</t>
  </si>
  <si>
    <t>5.02.11.2.01.01</t>
  </si>
  <si>
    <t>5.02.11.2.01.02</t>
  </si>
  <si>
    <t>5.02.11.2.01.04</t>
  </si>
  <si>
    <t>5.02.11.2.03.01</t>
  </si>
  <si>
    <t>5.02.11.2.03.02</t>
  </si>
  <si>
    <t>5.02.11.2.03.04</t>
  </si>
  <si>
    <t>Materiales y productos eléctricos,telefónicos y de cómputo</t>
  </si>
  <si>
    <t>5.02.11.2.04.01</t>
  </si>
  <si>
    <t>5.02.11.2.04.02</t>
  </si>
  <si>
    <t>5.02.11.2.99.01</t>
  </si>
  <si>
    <t>5.02.11.2.99.03</t>
  </si>
  <si>
    <t>5.02.11.2.99.04</t>
  </si>
  <si>
    <t>5.02.11.2.99.06</t>
  </si>
  <si>
    <t>5.02.11.5.01.05</t>
  </si>
  <si>
    <t>5.02.17.1.01.02</t>
  </si>
  <si>
    <t>5.02.17.1.01.03</t>
  </si>
  <si>
    <t>5.02.17.1.01.04</t>
  </si>
  <si>
    <t>5.02.17.1.02.01</t>
  </si>
  <si>
    <t>5.02.17.1.02.02</t>
  </si>
  <si>
    <t>5.02.17.1.02.03</t>
  </si>
  <si>
    <t>1.02.03</t>
  </si>
  <si>
    <t>5.02.17.1.02.04</t>
  </si>
  <si>
    <t>5.02.17.1.03.01</t>
  </si>
  <si>
    <t>5.02.17.1.03.03</t>
  </si>
  <si>
    <t>5.02.17.1.04.06</t>
  </si>
  <si>
    <t>5.02.17.1.04.99</t>
  </si>
  <si>
    <t>5.02.17.1.06.01</t>
  </si>
  <si>
    <t>5.02.17.1.08.01</t>
  </si>
  <si>
    <t xml:space="preserve"> Mantenimiento edificios y locales</t>
  </si>
  <si>
    <t>5.02.17.1.08.06</t>
  </si>
  <si>
    <t>Mantenimiento y reparación de equipo de comunicaciòn</t>
  </si>
  <si>
    <t>5.02.17.1.08.07</t>
  </si>
  <si>
    <t>5.02.17.1.08.08</t>
  </si>
  <si>
    <t>Mantenimiento y reparación de equipos de cómputo y sistemas de información</t>
  </si>
  <si>
    <t>5.02.17.1.08.99</t>
  </si>
  <si>
    <t>5.02.17.2.01.02</t>
  </si>
  <si>
    <t>5.02.17.2.01.04</t>
  </si>
  <si>
    <t>5.02.17.2.01.99</t>
  </si>
  <si>
    <t>5.02.17.2.03.01</t>
  </si>
  <si>
    <t>5.02.17.2.03.02</t>
  </si>
  <si>
    <t>5.02.17.2.03.03</t>
  </si>
  <si>
    <t>5.02.17.2.03.04</t>
  </si>
  <si>
    <t>5.02.17.2.03.05</t>
  </si>
  <si>
    <t>5.02.17.2.03.06</t>
  </si>
  <si>
    <t>5.02.17.2.04.01</t>
  </si>
  <si>
    <t>5.02.17.2.04.02</t>
  </si>
  <si>
    <t>5.02.17.2.99.03</t>
  </si>
  <si>
    <t>5.02.17.2.99.04</t>
  </si>
  <si>
    <t>5.02.17.2.99.05</t>
  </si>
  <si>
    <t>5.02.17.2.99.06</t>
  </si>
  <si>
    <t>5.02.17.2.99.07</t>
  </si>
  <si>
    <t>Utiles y Materiales de Cocina y Comedor</t>
  </si>
  <si>
    <t>5.02.17.2.99.99</t>
  </si>
  <si>
    <t>5.02.17.5.01.01</t>
  </si>
  <si>
    <t>Maquinaria y equipo de producción</t>
  </si>
  <si>
    <t>5.02.17.5.01.03</t>
  </si>
  <si>
    <t>5.02.17.5.01.04</t>
  </si>
  <si>
    <t>5.02.17.5.01.05</t>
  </si>
  <si>
    <t>5.02.17.5.01.99</t>
  </si>
  <si>
    <t>5.02.22.2.03.01</t>
  </si>
  <si>
    <t>5.02.22.2.03.02</t>
  </si>
  <si>
    <t>5.02.23.1.01.03</t>
  </si>
  <si>
    <t>5.02.23.1.03.01</t>
  </si>
  <si>
    <t>5.02.23.1.03.02</t>
  </si>
  <si>
    <t>5.02.23.1.04.99</t>
  </si>
  <si>
    <t>5.02.23.1.06.01</t>
  </si>
  <si>
    <t>5.02.23.1.08.05</t>
  </si>
  <si>
    <t>5.02.23.1.08.06</t>
  </si>
  <si>
    <t>5.02.23.1.09.99</t>
  </si>
  <si>
    <t>5.02.23.2.01.01</t>
  </si>
  <si>
    <t>5.02.23.2.04.02</t>
  </si>
  <si>
    <t>5.02.23.2.99.03</t>
  </si>
  <si>
    <t>5.02.23.2.99.04</t>
  </si>
  <si>
    <t>5.02.23.2.99.06</t>
  </si>
  <si>
    <t>5.02.23.5.01.03</t>
  </si>
  <si>
    <t>5.02.25.1.01.03</t>
  </si>
  <si>
    <t>5.02.25.1.03.01</t>
  </si>
  <si>
    <t>5.02.25.1.06.01</t>
  </si>
  <si>
    <t>5.02.25.1.08.06</t>
  </si>
  <si>
    <t>Mantenimiento y reparación equipo de comunicación</t>
  </si>
  <si>
    <t>5.02.25.1.08.08</t>
  </si>
  <si>
    <t>Mantenimiento y reparacion de equipo de computo y sistemas de informacion</t>
  </si>
  <si>
    <t>5.02.25.2.01.04</t>
  </si>
  <si>
    <t>5.02.25.2.03.01</t>
  </si>
  <si>
    <t>Materiales y productos metálicos</t>
  </si>
  <si>
    <t>5.02.25.2.04.01</t>
  </si>
  <si>
    <t>5.02.25.2.99.01</t>
  </si>
  <si>
    <t>5.02.25.2.99.03</t>
  </si>
  <si>
    <t>5.02.25.2.99.04</t>
  </si>
  <si>
    <t>5.02.25.2.99.06</t>
  </si>
  <si>
    <t>Utiles y materiales de resguardo y seguridad</t>
  </si>
  <si>
    <t>5.02.27.1.01.03</t>
  </si>
  <si>
    <t>5.02.27.1.06.01</t>
  </si>
  <si>
    <t>5.02.27.1.08.05</t>
  </si>
  <si>
    <t>5.02.27.1.09.99</t>
  </si>
  <si>
    <t>5.02.27.1.99.99</t>
  </si>
  <si>
    <t>5.02.27.2.01.01</t>
  </si>
  <si>
    <t>5.02.27.2.01.04</t>
  </si>
  <si>
    <t>5.02.27.2.04.01</t>
  </si>
  <si>
    <t>5.02.27.2.04.02</t>
  </si>
  <si>
    <t>5.02.27.2.99.01</t>
  </si>
  <si>
    <t>5.02.27.2.99.03</t>
  </si>
  <si>
    <t>5.02.27.2.99.04</t>
  </si>
  <si>
    <t>5.02.27.2.99.05</t>
  </si>
  <si>
    <t>5.02.27.5.01.03</t>
  </si>
  <si>
    <t xml:space="preserve">Equipo de Comunicación </t>
  </si>
  <si>
    <t>5.02.27.5.01.05</t>
  </si>
  <si>
    <t>5.02.28.1.01.02</t>
  </si>
  <si>
    <t>5.02.28.1.03.01</t>
  </si>
  <si>
    <t>5.02.28.2.01.02</t>
  </si>
  <si>
    <t>Productos farmaceuticos y medicinales</t>
  </si>
  <si>
    <t>5.02.28.2.03.01</t>
  </si>
  <si>
    <t>5.02.28.2.03.06</t>
  </si>
  <si>
    <t>Materiales y productos de plastico</t>
  </si>
  <si>
    <t>5.02.28.2.04.01</t>
  </si>
  <si>
    <t>Herramientas e Instrumentos</t>
  </si>
  <si>
    <t>5.02.28.2.99.05</t>
  </si>
  <si>
    <t>Utiles y materiales de limpieza</t>
  </si>
  <si>
    <t>5.03.01.01.1.06.01</t>
  </si>
  <si>
    <t>5.03.01.01.2.04.01</t>
  </si>
  <si>
    <t>5.03.01.01.2.99.04</t>
  </si>
  <si>
    <t>5.03.01.01.2.99.05</t>
  </si>
  <si>
    <t>5.03.01.01.2.99.06</t>
  </si>
  <si>
    <t>5.03.01.01.5.01.01</t>
  </si>
  <si>
    <t>5.03.01.01.5.01.03</t>
  </si>
  <si>
    <t>5.03.02.01.1.01.02</t>
  </si>
  <si>
    <t>5.03.02.01.1.01.03</t>
  </si>
  <si>
    <t>5.03.02.01.1.02.04</t>
  </si>
  <si>
    <t>5.03.02.01.1.03.01</t>
  </si>
  <si>
    <t>5.03.02.01.1.03.03</t>
  </si>
  <si>
    <t>5.03.02.01.1.04.03</t>
  </si>
  <si>
    <t>1.04.03</t>
  </si>
  <si>
    <t>Servicios de ingeniería</t>
  </si>
  <si>
    <t>5.03.02.01.1.04.06</t>
  </si>
  <si>
    <t>5.03.02.01.1.04.99</t>
  </si>
  <si>
    <t>5.03.02.01.1.06.01</t>
  </si>
  <si>
    <t>5.03.02.01.1.07.01</t>
  </si>
  <si>
    <t>5.03.02.01.1.08.04</t>
  </si>
  <si>
    <t>Mantenimiento y reparación de maquinaria y equipo de producción</t>
  </si>
  <si>
    <t>5.03.02.01.1.08.05</t>
  </si>
  <si>
    <t>5.03.02.01.1.08.06</t>
  </si>
  <si>
    <t>5.03.02.01.1.08.07</t>
  </si>
  <si>
    <t>Mantenimiento y reparación equipo de oficina</t>
  </si>
  <si>
    <t>5.03.02.01.1.08.08</t>
  </si>
  <si>
    <t>Mantenimiento y reparación equipo de cómputo y sistemas de informacion</t>
  </si>
  <si>
    <t>5.03.02.01.1.08.99</t>
  </si>
  <si>
    <t>Mantenimiento y reparación otros equipos</t>
  </si>
  <si>
    <t>5.03.02.01.1.09.99</t>
  </si>
  <si>
    <t>5.03.02.01.1.99.01</t>
  </si>
  <si>
    <t>1.99.01</t>
  </si>
  <si>
    <t xml:space="preserve">Servicos de regulacion </t>
  </si>
  <si>
    <t>5.03.02.01.1.99.05</t>
  </si>
  <si>
    <t>Dedducibles</t>
  </si>
  <si>
    <t>5.03.02.01.2.01.01</t>
  </si>
  <si>
    <t>5.03.02.01.2.01.04</t>
  </si>
  <si>
    <t>Tintas pinturas y diluyentes</t>
  </si>
  <si>
    <t>5.03.02.01.2.03.01</t>
  </si>
  <si>
    <t>5.03.02.01.2.03.02</t>
  </si>
  <si>
    <t>5.03.02.01.2.03.03</t>
  </si>
  <si>
    <t>5.03.02.01.2.03.04</t>
  </si>
  <si>
    <t>Materiales y productos eléctricos, Telefonicos  y computo</t>
  </si>
  <si>
    <t>5.03.02.01.2.03.06</t>
  </si>
  <si>
    <t>5.03.02.01.2.04.01</t>
  </si>
  <si>
    <t>5.03.02.01.2.04.02</t>
  </si>
  <si>
    <t>5.03.02.01.2.99.01</t>
  </si>
  <si>
    <t>5.03.02.01.2.99.03</t>
  </si>
  <si>
    <t>5.03.02.01.2.99.04</t>
  </si>
  <si>
    <t>5.03.02.01.2.99.05</t>
  </si>
  <si>
    <t>5.03.02.01.2.99.06</t>
  </si>
  <si>
    <t>5.03.02.01.2.99.99</t>
  </si>
  <si>
    <t>5.03.02.01.5.01.05</t>
  </si>
  <si>
    <t>5.03.02.01.5.01.99</t>
  </si>
  <si>
    <t>5.03.02.01.5.99.03</t>
  </si>
  <si>
    <t>5.99.03</t>
  </si>
  <si>
    <t>Bienes intangibles</t>
  </si>
  <si>
    <t>5.03.02.02.1.06.01</t>
  </si>
  <si>
    <t>5.03.02.02.2.01.01</t>
  </si>
  <si>
    <t>5.03.02.02.2.04.02</t>
  </si>
  <si>
    <t>5.03.02.02.2.99.04</t>
  </si>
  <si>
    <t>5.03.02.03.2.03.01</t>
  </si>
  <si>
    <t>5.03.02.03.2.03.02</t>
  </si>
  <si>
    <t>5.03.02.03.2.03.03</t>
  </si>
  <si>
    <t>5.03.02.03.2.03.06</t>
  </si>
  <si>
    <t>5.03.02.04.2.03.01</t>
  </si>
  <si>
    <t>5.03.02.04.2.03.02</t>
  </si>
  <si>
    <t>5.03.02.04.2.03.06</t>
  </si>
  <si>
    <t>5.03.02.06.5.02.02</t>
  </si>
  <si>
    <t>5.03.02.07.5.02.02</t>
  </si>
  <si>
    <t>5.03.02.12.5.02.02</t>
  </si>
  <si>
    <t>5.03.02.16.5.02.02</t>
  </si>
  <si>
    <t>5.03.02.24.5.02.02</t>
  </si>
  <si>
    <t>5.03.02.25.5.02.02</t>
  </si>
  <si>
    <t>5.03.02.26.5.02.02</t>
  </si>
  <si>
    <t>5.03.02.27.5.02.02</t>
  </si>
  <si>
    <t>5.03.02.28.5.02.02</t>
  </si>
  <si>
    <t>5.03.02.29.5.02.02</t>
  </si>
  <si>
    <t>5.03.04.01.1.06.01</t>
  </si>
  <si>
    <t>5.03.04.01.2.99.04</t>
  </si>
  <si>
    <t>5.03.06.01.1.01.03</t>
  </si>
  <si>
    <t>5.03.06.01.1.03.01</t>
  </si>
  <si>
    <t>5.03.06.01.1.03.03</t>
  </si>
  <si>
    <t>5.03.06.01.1.03.07</t>
  </si>
  <si>
    <t>5.03.06.01.1.04.03</t>
  </si>
  <si>
    <t>Servicios de Ingenieria</t>
  </si>
  <si>
    <t>5.03.06.01.1.04.06</t>
  </si>
  <si>
    <t>5.03.06.01.1.04.99</t>
  </si>
  <si>
    <t>5.03.06.01.1.06.01</t>
  </si>
  <si>
    <t>5.03.06.01.1.08.05</t>
  </si>
  <si>
    <t>5.03.06.01.1.08.06</t>
  </si>
  <si>
    <t>5.03.06.01.1.09.99</t>
  </si>
  <si>
    <t>5.03.06.01.2.01.01</t>
  </si>
  <si>
    <t>5.03.06.01.2.01.04</t>
  </si>
  <si>
    <t>5.03.06.01.2.04.02</t>
  </si>
  <si>
    <t>5.03.06.01.2.99.01</t>
  </si>
  <si>
    <t>5.03.06.01.2.99.03</t>
  </si>
  <si>
    <t>5.03.06.01.2.99.04</t>
  </si>
  <si>
    <t>5.03.06.01.2.99.06</t>
  </si>
  <si>
    <t>Utiles y materiales de resguadrdo y seguridad</t>
  </si>
  <si>
    <t>5.03.06.01.5.01.03</t>
  </si>
  <si>
    <t>5.03.06.01.5.01.05</t>
  </si>
  <si>
    <t>5.03.06.02.1.01.03</t>
  </si>
  <si>
    <t>5.03.06.02.1.06.01</t>
  </si>
  <si>
    <t>5.03.06.02.2.01.04</t>
  </si>
  <si>
    <t>5.03.06.02.2.03.01</t>
  </si>
  <si>
    <t>5.03.06.02.2.03.03</t>
  </si>
  <si>
    <t>Maderas y sus derivados</t>
  </si>
  <si>
    <t>5.03.06.02.2.99.01</t>
  </si>
  <si>
    <t>5.03.06.02.2.99.03</t>
  </si>
  <si>
    <t>5.03.06.02.2.99.04</t>
  </si>
  <si>
    <t>5.03.06.03.1.06.01</t>
  </si>
  <si>
    <t>1</t>
  </si>
  <si>
    <t>5.03.06.31.2.03.02</t>
  </si>
  <si>
    <t>2</t>
  </si>
  <si>
    <t>Materiales y productos minerales y asfálticos</t>
  </si>
  <si>
    <t>5.03.06.31.5.01.07</t>
  </si>
  <si>
    <t>5</t>
  </si>
  <si>
    <t>5.01.07</t>
  </si>
  <si>
    <t>Equipo y mobiliario educacional, deportivo y recreativo</t>
  </si>
  <si>
    <t>5.03.06.31.5.02.02</t>
  </si>
  <si>
    <t>5.03.06.31.5.02.99</t>
  </si>
  <si>
    <t xml:space="preserve">Otras Construcciones, adiciones y mejoras, total proyecto </t>
  </si>
  <si>
    <t>5.03.06.37.5.02.02</t>
  </si>
  <si>
    <t>Vía de comunicación Terrestre</t>
  </si>
  <si>
    <t>PLAN COMPRAS PERIODO 2022</t>
  </si>
  <si>
    <t>a</t>
  </si>
  <si>
    <t>aa</t>
  </si>
  <si>
    <t>Etiquetas de fila</t>
  </si>
  <si>
    <t>Total general</t>
  </si>
  <si>
    <t>Suma de 4 009 452 241,00</t>
  </si>
  <si>
    <t>01.01.03.</t>
  </si>
  <si>
    <t>02.99.02.</t>
  </si>
  <si>
    <t>05.01.02.</t>
  </si>
  <si>
    <t>05.01.06.</t>
  </si>
  <si>
    <t>01.06.03.</t>
  </si>
  <si>
    <t>01.99.05.</t>
  </si>
  <si>
    <t>01.99.01.</t>
  </si>
  <si>
    <t>05.02.02.</t>
  </si>
  <si>
    <t>Suma de 1 296 560 529,00</t>
  </si>
  <si>
    <t>PLAN COMPRAS PERIODO 2023</t>
  </si>
  <si>
    <t>5.01.01.0.01.01</t>
  </si>
  <si>
    <t>5.01.01.0.01.03</t>
  </si>
  <si>
    <t xml:space="preserve">Sueldos para cargos fijos </t>
  </si>
  <si>
    <t xml:space="preserve">Servicios especiales </t>
  </si>
  <si>
    <t>5.01.01.0.02.01</t>
  </si>
  <si>
    <t>5.01.01.0.02.03</t>
  </si>
  <si>
    <t>5.01.01.0.02.05</t>
  </si>
  <si>
    <t>Tiempo extraordinario</t>
  </si>
  <si>
    <t>Disponibilidad laboral</t>
  </si>
  <si>
    <t>Dietas</t>
  </si>
  <si>
    <t>5.01.01.0.03.01</t>
  </si>
  <si>
    <t>5.01.01.0.03.02</t>
  </si>
  <si>
    <t>5.01.01.0.03.03</t>
  </si>
  <si>
    <t>5.01.01.0.03.04</t>
  </si>
  <si>
    <t xml:space="preserve">Retribución por años servidos </t>
  </si>
  <si>
    <t xml:space="preserve">Restricción al ejercicio liberal de la profesión </t>
  </si>
  <si>
    <t>Décimotercer mes</t>
  </si>
  <si>
    <t>Salario escolar</t>
  </si>
  <si>
    <t>5.01.01.0.04.01</t>
  </si>
  <si>
    <t>5.01.01.0.04.05</t>
  </si>
  <si>
    <t>Contribución Patronal al Seguro de Salud de la Caja Costarricense del Seguro Social</t>
  </si>
  <si>
    <t>Contribución Patronal al Banco Popular y de Desarrollo Comunal</t>
  </si>
  <si>
    <t>5.01.01.0.05.01</t>
  </si>
  <si>
    <t>5.01.01.0.05.02</t>
  </si>
  <si>
    <t>5.01.01.0.05.03</t>
  </si>
  <si>
    <t xml:space="preserve">Contribución Patronal al Seguro de Pensiones de la Caja Costarricense del Seguro Social  </t>
  </si>
  <si>
    <t xml:space="preserve">Aporte Patronal al Régimen Obligatorio de Pensiones Complementarias  </t>
  </si>
  <si>
    <t xml:space="preserve">Aporte Patronal al Fondo de Capitalización Laboral </t>
  </si>
  <si>
    <t>5.01.01.1.03.02</t>
  </si>
  <si>
    <t>5.01.01.1.03.03</t>
  </si>
  <si>
    <t>5.01.01.1.04.02</t>
  </si>
  <si>
    <t>5.01.01.1.04.04</t>
  </si>
  <si>
    <t>5.01.01.1.07.01</t>
  </si>
  <si>
    <t>5.01.01.5.01.05</t>
  </si>
  <si>
    <t>5.01.01.5.99.03</t>
  </si>
  <si>
    <t>5.01.01.6.02.03</t>
  </si>
  <si>
    <t xml:space="preserve">Ayudas a funcionarios </t>
  </si>
  <si>
    <t>5.01.01.6.03.01</t>
  </si>
  <si>
    <t>5.01.01.6.03.99</t>
  </si>
  <si>
    <t>Prestaciones legales</t>
  </si>
  <si>
    <t>Otras prestaciones a terceras personas</t>
  </si>
  <si>
    <t>5.01.01.9.02.01</t>
  </si>
  <si>
    <t>Recursos  sin asignacion presupuestaria</t>
  </si>
  <si>
    <t>5.01.02.0.01.01</t>
  </si>
  <si>
    <t>5.01.02.0.03.01</t>
  </si>
  <si>
    <t>5.01.02.0.03.02</t>
  </si>
  <si>
    <t>5.01.02.0.03.03</t>
  </si>
  <si>
    <t>5.01.02.0.03.04</t>
  </si>
  <si>
    <t>5.01.02.0.04.01</t>
  </si>
  <si>
    <t>5.01.02.0.04.05</t>
  </si>
  <si>
    <t>5.01.02.0.05.01</t>
  </si>
  <si>
    <t>5.01.02.0.05.02</t>
  </si>
  <si>
    <t>5.01.02.0.05.03</t>
  </si>
  <si>
    <t>5.01.02.5.01.03</t>
  </si>
  <si>
    <t>5.01.02.5.01.04</t>
  </si>
  <si>
    <t>5.01.02.6.03.01</t>
  </si>
  <si>
    <t>5.01.02.6.03.99</t>
  </si>
  <si>
    <t>5.01.04.6.01.01.1</t>
  </si>
  <si>
    <t xml:space="preserve">Gobierno Central, 1% ONT </t>
  </si>
  <si>
    <t>5.01.04.6.01.02.1</t>
  </si>
  <si>
    <t>5.01.04.6.01.02.2</t>
  </si>
  <si>
    <t>5.01.04.6.01.02.3</t>
  </si>
  <si>
    <t>5.01.04.6.01.02.4</t>
  </si>
  <si>
    <t>Comisión Nacional para la Gestión de  la biodiversidad</t>
  </si>
  <si>
    <t>Junta Administrativa del Registro Nacional (3% Imp. Bienes inmuebles)</t>
  </si>
  <si>
    <t>Fondo de Parques Nacionales</t>
  </si>
  <si>
    <t>Consejo Nacional de Personas con Discapacidad, (CONAPDIS), 0.50%</t>
  </si>
  <si>
    <t>5.01.04.6.01.03.1</t>
  </si>
  <si>
    <t>5.01.04.6.01.03.2</t>
  </si>
  <si>
    <t>IFAM, capacitación y préstamos (1% Impuesto Bienes Inmuebles-96-97)</t>
  </si>
  <si>
    <t>Juntas de Educación (10% Imp. Bienes Inmuebles)</t>
  </si>
  <si>
    <t>5.01.04.6.01.04.1</t>
  </si>
  <si>
    <t>5.01.04.6.01.04.2</t>
  </si>
  <si>
    <t>Comité Cantonal de Deportes, 3%</t>
  </si>
  <si>
    <t>Unión Nacional de Gobiernos Locales,</t>
  </si>
  <si>
    <t>5.01.04.6.06.01</t>
  </si>
  <si>
    <t>Indemnizaciones, 	Exp12-006845-1027CA  3° y 4° pago de demanda exfunsionarios.</t>
  </si>
  <si>
    <t>5.02.01.0.01.01</t>
  </si>
  <si>
    <t>5.02.01.0.01.05</t>
  </si>
  <si>
    <t xml:space="preserve">Suplencias </t>
  </si>
  <si>
    <t>5.02.01.0.02.01</t>
  </si>
  <si>
    <t>5.02.01.0.03.01</t>
  </si>
  <si>
    <t>5.02.01.0.03.03</t>
  </si>
  <si>
    <t>5.02.01.0.03.04</t>
  </si>
  <si>
    <t>5.02.01.0.04.01</t>
  </si>
  <si>
    <t>5.02.01.0.04.05</t>
  </si>
  <si>
    <t>5.02.01.0.05.01</t>
  </si>
  <si>
    <t>5.02.01.0.05.02</t>
  </si>
  <si>
    <t>5.02.01.0.05.03</t>
  </si>
  <si>
    <t>5.02.01.1.01.02</t>
  </si>
  <si>
    <t>Alquiler de maquinaria, equipo y mobiliario</t>
  </si>
  <si>
    <t>5.02.01.1.03.06</t>
  </si>
  <si>
    <t>5.02.01.2.03.04</t>
  </si>
  <si>
    <t>Materiales y productos electricos, telefonicos y de computo</t>
  </si>
  <si>
    <t>5.02.01.6.03.01</t>
  </si>
  <si>
    <t>5.02.01.6.03.99</t>
  </si>
  <si>
    <t>5.02.02.0.01.01</t>
  </si>
  <si>
    <t>5.02.02.0.01.05</t>
  </si>
  <si>
    <t>5.02.02.0.02.01</t>
  </si>
  <si>
    <t>5.02.02.0.03.01</t>
  </si>
  <si>
    <t>5.02.02.0.03.03</t>
  </si>
  <si>
    <t>5.02.02.0.03.04</t>
  </si>
  <si>
    <t>5.02.02.0.04.01</t>
  </si>
  <si>
    <t>5.02.02.0.04.05</t>
  </si>
  <si>
    <t>5.02.02.0.05.01</t>
  </si>
  <si>
    <t>5.02.02.0.05.02</t>
  </si>
  <si>
    <t>5.02.02.0.05.03</t>
  </si>
  <si>
    <t>5.02.02.1.03.06</t>
  </si>
  <si>
    <t>5.02.02.3.02.06</t>
  </si>
  <si>
    <t>Intereses sobre préstamos de Instituciones Públicas Financieras (BNCR)</t>
  </si>
  <si>
    <t>5.02.02.6.02.03</t>
  </si>
  <si>
    <t>5.02.02.6.03.01</t>
  </si>
  <si>
    <t>5.02.02.6.03.99</t>
  </si>
  <si>
    <t>5.02.02.8.02.06</t>
  </si>
  <si>
    <t>Amortización de préstamos de Instituciones Públicas Financieras (BNCR,)</t>
  </si>
  <si>
    <t>5.02.04.0.01.01</t>
  </si>
  <si>
    <t>5.02.04.0.02.01</t>
  </si>
  <si>
    <t>5.02.04.0.03.01</t>
  </si>
  <si>
    <t>5.02.04.0.03.03</t>
  </si>
  <si>
    <t>5.02.04.0.03.04</t>
  </si>
  <si>
    <t>5.02.04.0.04.01</t>
  </si>
  <si>
    <t>5.02.04.0.04.05</t>
  </si>
  <si>
    <t>5.02.04.0.05.01</t>
  </si>
  <si>
    <t>5.02.04.0.05.02</t>
  </si>
  <si>
    <t>5.02.04.0.05.03</t>
  </si>
  <si>
    <t>5.02.04.1.03.06</t>
  </si>
  <si>
    <t>5.02.04.2.01.02</t>
  </si>
  <si>
    <t>5.02.04.2.01.99</t>
  </si>
  <si>
    <t>5.02.04.6.03.01</t>
  </si>
  <si>
    <t>5.02.04.6.03.99</t>
  </si>
  <si>
    <t>5.02.05.0.01.01</t>
  </si>
  <si>
    <t>5.02.05.0.01.05</t>
  </si>
  <si>
    <t>5.02.05.0.02.01</t>
  </si>
  <si>
    <t>5.02.05.0.03.01</t>
  </si>
  <si>
    <t>5.02.05.0.03.03</t>
  </si>
  <si>
    <t>5.02.05.0.03.04</t>
  </si>
  <si>
    <t>5.02.05.0.04.01</t>
  </si>
  <si>
    <t>5.02.05.0.04.05</t>
  </si>
  <si>
    <t>5.02.05.0.05.01</t>
  </si>
  <si>
    <t>5.02.05.0.05.02</t>
  </si>
  <si>
    <t>5.02.05.0.05.03</t>
  </si>
  <si>
    <t>5.02.05.1.03.06</t>
  </si>
  <si>
    <t>5.02.05.6.02.03</t>
  </si>
  <si>
    <t>5.02.05.6.03.01</t>
  </si>
  <si>
    <t>5.02.05.6.03.99</t>
  </si>
  <si>
    <t>5.02.09.1.01.02</t>
  </si>
  <si>
    <t>5.02.09.1.01.99</t>
  </si>
  <si>
    <t>Otros alquileres</t>
  </si>
  <si>
    <t>5.02.09.1.04.06</t>
  </si>
  <si>
    <t>5.02.09.1.06.01</t>
  </si>
  <si>
    <t>5.02.09.1.07.02</t>
  </si>
  <si>
    <t>5.02.09.5.01.07</t>
  </si>
  <si>
    <t>5.02.09.6.02.02</t>
  </si>
  <si>
    <t>Becas a terceras personas (reglamento becas art4.)</t>
  </si>
  <si>
    <t>5.02.10.0.01.01</t>
  </si>
  <si>
    <t>5.02.10.0.02.01</t>
  </si>
  <si>
    <t>5.02.10.0.03.01</t>
  </si>
  <si>
    <t>5.02.10.0.03.02</t>
  </si>
  <si>
    <t>5.02.10.0.03.03</t>
  </si>
  <si>
    <t>5.02.10.0.03.04</t>
  </si>
  <si>
    <t>5.02.10.0.04.01</t>
  </si>
  <si>
    <t>5.02.10.0.04.05</t>
  </si>
  <si>
    <t>5.02.10.0.05.01</t>
  </si>
  <si>
    <t>5.02.10.0.05.02</t>
  </si>
  <si>
    <t>5.02.10.0.05.03</t>
  </si>
  <si>
    <t>5.02.10.1.07.01</t>
  </si>
  <si>
    <t>5.02.10.6.03.01</t>
  </si>
  <si>
    <t>5.02.10.6.03.99</t>
  </si>
  <si>
    <t>5.02.11.0.01.01</t>
  </si>
  <si>
    <t>5.02.11.0.01.05</t>
  </si>
  <si>
    <t>5.02.11.0.02.01</t>
  </si>
  <si>
    <t>5.02.11.0.03.01</t>
  </si>
  <si>
    <t>5.02.11.0.03.03</t>
  </si>
  <si>
    <t>5.02.11.0.03.04</t>
  </si>
  <si>
    <t>5.02.11.0.04.01</t>
  </si>
  <si>
    <t>5.02.11.0.04.05</t>
  </si>
  <si>
    <t>5.02.11.0.05.01</t>
  </si>
  <si>
    <t>5.02.11.0.05.02</t>
  </si>
  <si>
    <t>5.02.11.0.05.03</t>
  </si>
  <si>
    <t>5.02.11.1.01.03</t>
  </si>
  <si>
    <t>5.02.11.1.04.06</t>
  </si>
  <si>
    <t>5.02.11.1.04.99</t>
  </si>
  <si>
    <t>5.02.11.1.08.07</t>
  </si>
  <si>
    <t>Mantenimiento y reparacion de equipo y mobiliario de oficina</t>
  </si>
  <si>
    <t>5.02.11.2.03.03</t>
  </si>
  <si>
    <t>5.02.11.2.99.05</t>
  </si>
  <si>
    <t>5.02.11.2.99.99</t>
  </si>
  <si>
    <t>5.02.11.5.01.04</t>
  </si>
  <si>
    <t>5.02.11.6.02.03</t>
  </si>
  <si>
    <t>5.02.11.6.03.01</t>
  </si>
  <si>
    <t>5.02.11.6.03.99</t>
  </si>
  <si>
    <t>5.02.11.6.06.02</t>
  </si>
  <si>
    <t>Reintegro y Devoluciones</t>
  </si>
  <si>
    <t>5.02.17.0.01.01</t>
  </si>
  <si>
    <t>5.02.17.0.01.05</t>
  </si>
  <si>
    <t>5.02.17.0.02.01</t>
  </si>
  <si>
    <t>5.02.17.0.03.01</t>
  </si>
  <si>
    <t>5.02.17.0.03.03</t>
  </si>
  <si>
    <t>5.02.17.0.03.04</t>
  </si>
  <si>
    <t>5.02.17.0.04.01</t>
  </si>
  <si>
    <t>5.02.17.0.04.05</t>
  </si>
  <si>
    <t>5.02.17.0.05.01</t>
  </si>
  <si>
    <t>5.02.17.0.05.02</t>
  </si>
  <si>
    <t>5.02.17.0.05.03</t>
  </si>
  <si>
    <t>5.02.17.1.07.01</t>
  </si>
  <si>
    <t xml:space="preserve">Actividades de Capacitación </t>
  </si>
  <si>
    <t>5.02.17.2.01.01</t>
  </si>
  <si>
    <t>5.02.17.2.03.99</t>
  </si>
  <si>
    <t>5.02.17.2.99.01</t>
  </si>
  <si>
    <t>5.02.17.2.99.02</t>
  </si>
  <si>
    <t>Otros materiales y productos de uso en la Construcción</t>
  </si>
  <si>
    <t>5.02.17.3.02.06</t>
  </si>
  <si>
    <t>5.02.17.6.03.01</t>
  </si>
  <si>
    <t>5.02.17.6.03.99</t>
  </si>
  <si>
    <t>5.02.17.8.02.06</t>
  </si>
  <si>
    <t>5.02.23.0.01.01</t>
  </si>
  <si>
    <t>5.02.23.0.01.05</t>
  </si>
  <si>
    <t>5.02.23.0.02.01</t>
  </si>
  <si>
    <t>5.02.23.0.03.01</t>
  </si>
  <si>
    <t>5.02.23.0.03.03</t>
  </si>
  <si>
    <t>5.02.23.0.03.04</t>
  </si>
  <si>
    <t>5.02.23.0.03.99</t>
  </si>
  <si>
    <t>5.02.23.0.04.01</t>
  </si>
  <si>
    <t>5.02.23.0.04.05</t>
  </si>
  <si>
    <t>5.02.23.0.05.01</t>
  </si>
  <si>
    <t>5.02.23.0.05.02</t>
  </si>
  <si>
    <t>5.02.23.0.05.03</t>
  </si>
  <si>
    <t xml:space="preserve">Otros incentivos salariales </t>
  </si>
  <si>
    <t>5.02.23.1.01.04</t>
  </si>
  <si>
    <t>5.02.23.1.04.06</t>
  </si>
  <si>
    <t>5.02.23.1.07.01</t>
  </si>
  <si>
    <t>5.02.23.6.03.01</t>
  </si>
  <si>
    <t>5.02.23.6.03.99</t>
  </si>
  <si>
    <t>5.02.25.0.01.01</t>
  </si>
  <si>
    <t>5.02.25.0.03.01</t>
  </si>
  <si>
    <t>5.02.25.0.03.03</t>
  </si>
  <si>
    <t>5.02.25.0.03.04</t>
  </si>
  <si>
    <t>5.02.25.0.04.01</t>
  </si>
  <si>
    <t>5.02.25.0.04.05</t>
  </si>
  <si>
    <t>5.02.25.0.05.01</t>
  </si>
  <si>
    <t>5.02.25.0.05.02</t>
  </si>
  <si>
    <t>5.02.25.0.05.03</t>
  </si>
  <si>
    <t>5.02.25.1.03.07</t>
  </si>
  <si>
    <t>Servicios de transferencia electronica de informacion</t>
  </si>
  <si>
    <t>5.02.25.1.04.99</t>
  </si>
  <si>
    <t>Otros serv icios de Gestión y apoyo</t>
  </si>
  <si>
    <t>5.02.25.1.07.01</t>
  </si>
  <si>
    <t>5.02.25.2.03.06</t>
  </si>
  <si>
    <t>5.02.25.2.99.05</t>
  </si>
  <si>
    <t>5.02.25.6.03.01</t>
  </si>
  <si>
    <t>5.02.25.6.03.99</t>
  </si>
  <si>
    <t>5.02.27.0.01.01</t>
  </si>
  <si>
    <t>5.02.27.0.02.03</t>
  </si>
  <si>
    <t>5.02.27.0.03.01</t>
  </si>
  <si>
    <t>5.02.27.0.03.03</t>
  </si>
  <si>
    <t>5.02.27.0.03.04</t>
  </si>
  <si>
    <t>5.02.27.0.04.01</t>
  </si>
  <si>
    <t>5.02.27.0.04.05</t>
  </si>
  <si>
    <t>5.02.27.0.05.01</t>
  </si>
  <si>
    <t>5.02.27.0.05.02</t>
  </si>
  <si>
    <t>5.02.27.0.05.03</t>
  </si>
  <si>
    <t>5.02.27.6.03.01</t>
  </si>
  <si>
    <t>5.02.27.6.03.99</t>
  </si>
  <si>
    <t>5.02.28.2.01.99</t>
  </si>
  <si>
    <t>5.02.28.2.03.02</t>
  </si>
  <si>
    <t>5.02.28.2.04.02</t>
  </si>
  <si>
    <t>5.02.28.2.99.03</t>
  </si>
  <si>
    <t>5.02.28.2.99.06</t>
  </si>
  <si>
    <t>5.02.28.2.99.99</t>
  </si>
  <si>
    <t>Repuestos y Accesorios</t>
  </si>
  <si>
    <t>Productos de papel, carton e impresos</t>
  </si>
  <si>
    <t>5.03.01.01.0.01.01</t>
  </si>
  <si>
    <t>5.03.01.01.0.03.01</t>
  </si>
  <si>
    <t>5.03.01.01.0.03.03</t>
  </si>
  <si>
    <t>5.03.01.01.0.03.04</t>
  </si>
  <si>
    <t>5.03.01.01.0.04.01</t>
  </si>
  <si>
    <t>5.03.01.01.0.04.05</t>
  </si>
  <si>
    <t>5.03.01.01.0.05.01</t>
  </si>
  <si>
    <t>5.03.01.01.0.05.02</t>
  </si>
  <si>
    <t>5.03.01.01.0.05.03</t>
  </si>
  <si>
    <t>5.03.01.01.6.03.01</t>
  </si>
  <si>
    <t>5.03.01.01.6.03.99</t>
  </si>
  <si>
    <t>5.03.02.01.0.01.01</t>
  </si>
  <si>
    <t>5.03.02.01.0.01.05</t>
  </si>
  <si>
    <t>5.03.02.01.0.02.01</t>
  </si>
  <si>
    <t>5.03.02.01.0.03.01</t>
  </si>
  <si>
    <t>5.03.02.01.0.03.02</t>
  </si>
  <si>
    <t>5.03.02.01.0.03.03</t>
  </si>
  <si>
    <t>5.03.02.01.0.03.04</t>
  </si>
  <si>
    <t>5.03.02.01.0.04.01</t>
  </si>
  <si>
    <t>5.03.02.01.0.04.05</t>
  </si>
  <si>
    <t>5.03.02.01.0.05.01</t>
  </si>
  <si>
    <t>5.03.02.01.0.05.02</t>
  </si>
  <si>
    <t>5.03.02.01.0.05.03</t>
  </si>
  <si>
    <t>5.03.02.01.6.03.01</t>
  </si>
  <si>
    <t>5.03.02.01.6.03.99</t>
  </si>
  <si>
    <t>5.03.02.02.0.01.01</t>
  </si>
  <si>
    <t>5.03.02.02.0.01.05</t>
  </si>
  <si>
    <t>5.03.02.02.0.02.01</t>
  </si>
  <si>
    <t>5.03.02.02.0.03.01</t>
  </si>
  <si>
    <t>5.03.02.02.0.03.03</t>
  </si>
  <si>
    <t>5.03.02.02.0.03.04</t>
  </si>
  <si>
    <t>5.03.02.02.0.04.01</t>
  </si>
  <si>
    <t>5.03.02.02.0.04.05</t>
  </si>
  <si>
    <t>5.03.02.02.0.05.01</t>
  </si>
  <si>
    <t>5.03.02.02.0.05.02</t>
  </si>
  <si>
    <t>5.03.02.02.0.05.03</t>
  </si>
  <si>
    <t>5.03.02.02.1.01.02</t>
  </si>
  <si>
    <t>5.03.02.02.1.01.03</t>
  </si>
  <si>
    <t>Alquiler  de maquinaria equipo y mobiliario</t>
  </si>
  <si>
    <t>5.03.02.02.1.03.07</t>
  </si>
  <si>
    <t>5.03.02.02.1.04.06</t>
  </si>
  <si>
    <t>5.03.02.02.1.04.99</t>
  </si>
  <si>
    <t>5.03.02.02.1.07.01</t>
  </si>
  <si>
    <t>5.03.02.02.1.08.04</t>
  </si>
  <si>
    <t>5.03.02.02.1.08.05</t>
  </si>
  <si>
    <t xml:space="preserve"> Mantenimiento y reparación de equipo de producción</t>
  </si>
  <si>
    <t>5.03.02.02.1.09.99</t>
  </si>
  <si>
    <t>5.03.02.02.2.03.01</t>
  </si>
  <si>
    <t>5.03.02.02.2.03.02</t>
  </si>
  <si>
    <t>5.03.02.02.2.03.03</t>
  </si>
  <si>
    <t>5.03.02.02.2.03.06</t>
  </si>
  <si>
    <t>5.03.02.02.2.03.99</t>
  </si>
  <si>
    <t>5.03.02.02.2.04.01</t>
  </si>
  <si>
    <t>5.03.02.02.2.99.05</t>
  </si>
  <si>
    <t>5.03.02.02.2.99.06</t>
  </si>
  <si>
    <t>5.03.02.02.2.99.99</t>
  </si>
  <si>
    <t>Otros Utiles, materiales y suministros</t>
  </si>
  <si>
    <t>5.03.02.02.3.02.06.1</t>
  </si>
  <si>
    <t>Intereses sobre préstamos de Instituciones Públicas Financieras BNCR  ( Préstamo compactadora)</t>
  </si>
  <si>
    <t>5.03.02.02.5.01.03</t>
  </si>
  <si>
    <t>5.03.02.02.6.03.01</t>
  </si>
  <si>
    <t>5.03.02.02.6.03.99</t>
  </si>
  <si>
    <t>5.03.02.02.8.02.06.1</t>
  </si>
  <si>
    <t>Amortización de préstamos de Instituciones Públicas Financieras (BNCR,) ( Préstamo compactadora)</t>
  </si>
  <si>
    <t>5.03.04.01.0.01.01</t>
  </si>
  <si>
    <t>5.03.04.01.0.01.05</t>
  </si>
  <si>
    <t>5.03.04.01.0.02.01</t>
  </si>
  <si>
    <t>5.03.04.01.0.03.01</t>
  </si>
  <si>
    <t>5.03.04.01.0.03.03</t>
  </si>
  <si>
    <t>5.03.04.01.0.03.04</t>
  </si>
  <si>
    <t>5.03.04.01.0.04.01</t>
  </si>
  <si>
    <t>5.03.04.01.0.04.05</t>
  </si>
  <si>
    <t>5.03.04.01.0.05.01</t>
  </si>
  <si>
    <t>5.03.04.01.0.05.02</t>
  </si>
  <si>
    <t>5.03.04.01.0.05.03</t>
  </si>
  <si>
    <t>5.03.04.01.1.04.99</t>
  </si>
  <si>
    <t>5.03.04.01.1.07.01</t>
  </si>
  <si>
    <t>5.03.04.01.1.08.04</t>
  </si>
  <si>
    <t>5.03.04.01.1.09.99</t>
  </si>
  <si>
    <t>5.03.04.01.2.01.01</t>
  </si>
  <si>
    <t>5.03.04.01.2.03.01</t>
  </si>
  <si>
    <t>5.03.04.01.2.03.02</t>
  </si>
  <si>
    <t>5.03.04.01.2.03.03</t>
  </si>
  <si>
    <t>5.03.04.01.2.03.06</t>
  </si>
  <si>
    <t>5.03.04.01.2.03.99</t>
  </si>
  <si>
    <t>5.03.04.01.2.04.01</t>
  </si>
  <si>
    <t>Otros materiales y productos para la construcción</t>
  </si>
  <si>
    <t>5.03.04.01.2.99.05</t>
  </si>
  <si>
    <t>5.03.04.01.2.99.06</t>
  </si>
  <si>
    <t>5.03.04.01.2.99.99</t>
  </si>
  <si>
    <t>5.03.04.01.5.01.03</t>
  </si>
  <si>
    <t xml:space="preserve">Equipo de comunicación </t>
  </si>
  <si>
    <t>5.03.04.01.6.03.01</t>
  </si>
  <si>
    <t>5.03.04.01.6.03.99</t>
  </si>
  <si>
    <t>5.03.06.01.0.01.01</t>
  </si>
  <si>
    <t>5.03.06.01.0.02.01</t>
  </si>
  <si>
    <t>5.03.06.01.0.03.01</t>
  </si>
  <si>
    <t>5.03.06.01.0.03.02</t>
  </si>
  <si>
    <t>5.03.06.01.0.03.03</t>
  </si>
  <si>
    <t>5.03.06.01.0.03.04</t>
  </si>
  <si>
    <t>5.03.06.01.0.04.01</t>
  </si>
  <si>
    <t>5.03.06.01.0.04.05</t>
  </si>
  <si>
    <t>5.03.06.01.0.05.01</t>
  </si>
  <si>
    <t>5.03.06.01.0.05.02</t>
  </si>
  <si>
    <t>5.03.06.01.0.05.03</t>
  </si>
  <si>
    <t>5.03.06.01.1.03.06</t>
  </si>
  <si>
    <t>5.03.06.01.1.07.01</t>
  </si>
  <si>
    <t>5.03.06.01.1.99.99</t>
  </si>
  <si>
    <t>5.03.06.01.2.01.02</t>
  </si>
  <si>
    <t>Productos farmacéutico y medicinales</t>
  </si>
  <si>
    <t>5.03.06.01.2.03.06</t>
  </si>
  <si>
    <t>5.03.06.01.2.04.01</t>
  </si>
  <si>
    <t>5.03.06.01.2.99.05</t>
  </si>
  <si>
    <t>5.03.06.01.6.02.03</t>
  </si>
  <si>
    <t>5.03.06.01.6.03.01</t>
  </si>
  <si>
    <t>5.03.06.01.6.03.99</t>
  </si>
  <si>
    <t>Ayudas a funcionarios</t>
  </si>
  <si>
    <t>5.03.06.02.0.01.01</t>
  </si>
  <si>
    <t>5.03.06.02.0.03.01</t>
  </si>
  <si>
    <t>5.03.06.02.0.03.03</t>
  </si>
  <si>
    <t>5.03.06.02.0.03.04</t>
  </si>
  <si>
    <t>5.03.06.02.0.04.01</t>
  </si>
  <si>
    <t>5.03.06.02.0.04.05</t>
  </si>
  <si>
    <t>5.03.06.02.0.05.01</t>
  </si>
  <si>
    <t>5.03.06.02.0.05.02</t>
  </si>
  <si>
    <t>5.03.06.02.0.05.03</t>
  </si>
  <si>
    <t>5.03.06.02.1.03.01</t>
  </si>
  <si>
    <t>5.03.06.02.1.03.07</t>
  </si>
  <si>
    <t>5.03.06.02.1.07.01</t>
  </si>
  <si>
    <t>5.03.06.02.1.08.08</t>
  </si>
  <si>
    <t>5.03.06.02.1.08.99</t>
  </si>
  <si>
    <t xml:space="preserve"> Mantenimiento y reparación de otros equipos</t>
  </si>
  <si>
    <t>5.03.06.02.2.04.01</t>
  </si>
  <si>
    <t>5.03.06.02.2.04.02</t>
  </si>
  <si>
    <t>5.03.06.02.5.01.05</t>
  </si>
  <si>
    <t>5.03.06.02.6.03.01</t>
  </si>
  <si>
    <t>5.03.06.02.6.03.99</t>
  </si>
  <si>
    <t>Otras Prestaciones a terceras personas</t>
  </si>
  <si>
    <t>5.03.06.03.0.01.01</t>
  </si>
  <si>
    <t>5.03.06.03.0.03.01</t>
  </si>
  <si>
    <t>5.03.06.03.0.03.03</t>
  </si>
  <si>
    <t>5.03.06.03.0.03.04</t>
  </si>
  <si>
    <t>5.03.06.03.0.04.01</t>
  </si>
  <si>
    <t>5.03.06.03.0.04.05</t>
  </si>
  <si>
    <t>5.03.06.03.0.05.01</t>
  </si>
  <si>
    <t>5.03.06.03.0.05.02</t>
  </si>
  <si>
    <t>5.03.06.03.0.05.03</t>
  </si>
  <si>
    <t>5.03.06.03.6.03.01</t>
  </si>
  <si>
    <t>5.03.06.03.6.03.99</t>
  </si>
  <si>
    <t>5.03.06.28.1.01.02</t>
  </si>
  <si>
    <t>5.03.06.28.1.07.01</t>
  </si>
  <si>
    <t xml:space="preserve">Actividades de capacitación  </t>
  </si>
  <si>
    <t>5.03.06.28.5.01.99</t>
  </si>
  <si>
    <t>5.03.06.28.5.02.99</t>
  </si>
  <si>
    <t>Maquinaria y equipo diverso-(  Ley 9047,)</t>
  </si>
  <si>
    <t>Otras construcciones, adicionales y mejoras (Ley 9047)</t>
  </si>
  <si>
    <t>5.03.06.31.2.03.01</t>
  </si>
  <si>
    <t>codigo</t>
  </si>
  <si>
    <t>nombre0</t>
  </si>
  <si>
    <t>presupuesto</t>
  </si>
  <si>
    <t>Programa</t>
  </si>
  <si>
    <t>Gasto</t>
  </si>
  <si>
    <t>Etiquetas de columna</t>
  </si>
  <si>
    <t>3</t>
  </si>
  <si>
    <t>0.01.01</t>
  </si>
  <si>
    <t>0.01.03</t>
  </si>
  <si>
    <t>0.01.05</t>
  </si>
  <si>
    <t>0.02.01</t>
  </si>
  <si>
    <t>0.02.03</t>
  </si>
  <si>
    <t>0.02.05</t>
  </si>
  <si>
    <t>0.03.01</t>
  </si>
  <si>
    <t>0.03.02</t>
  </si>
  <si>
    <t>0.03.03</t>
  </si>
  <si>
    <t>0.03.04</t>
  </si>
  <si>
    <t>0.03.99</t>
  </si>
  <si>
    <t>0.04.01</t>
  </si>
  <si>
    <t>0.04.05</t>
  </si>
  <si>
    <t>0.05.01</t>
  </si>
  <si>
    <t>0.05.02</t>
  </si>
  <si>
    <t>0.05.03</t>
  </si>
  <si>
    <t>1.01.99</t>
  </si>
  <si>
    <t>1.07.02</t>
  </si>
  <si>
    <t>3.02.06</t>
  </si>
  <si>
    <t>6.01.01</t>
  </si>
  <si>
    <t>6.01.02</t>
  </si>
  <si>
    <t>6.01.03</t>
  </si>
  <si>
    <t>6.01.04</t>
  </si>
  <si>
    <t>6.02.02</t>
  </si>
  <si>
    <t>6.02.03</t>
  </si>
  <si>
    <t>6.03.01</t>
  </si>
  <si>
    <t>6.03.99</t>
  </si>
  <si>
    <t>6.06.01</t>
  </si>
  <si>
    <t>6.06.02</t>
  </si>
  <si>
    <t>8.02.06</t>
  </si>
  <si>
    <t>9.02.01</t>
  </si>
  <si>
    <t>Suma de presupuesto</t>
  </si>
  <si>
    <t>0.01</t>
  </si>
  <si>
    <t>0.02</t>
  </si>
  <si>
    <t>0.03</t>
  </si>
  <si>
    <t>0.04</t>
  </si>
  <si>
    <t>0.05</t>
  </si>
  <si>
    <t>1.01</t>
  </si>
  <si>
    <t>1.02</t>
  </si>
  <si>
    <t>1.03</t>
  </si>
  <si>
    <t>1.04</t>
  </si>
  <si>
    <t>1.06</t>
  </si>
  <si>
    <t>1.07</t>
  </si>
  <si>
    <t>1.08</t>
  </si>
  <si>
    <t>1.09</t>
  </si>
  <si>
    <t>1.99</t>
  </si>
  <si>
    <t>2.01</t>
  </si>
  <si>
    <t>2.03</t>
  </si>
  <si>
    <t>2.04</t>
  </si>
  <si>
    <t>2.99</t>
  </si>
  <si>
    <t>5.01</t>
  </si>
  <si>
    <t>5.99</t>
  </si>
  <si>
    <t>6.02</t>
  </si>
  <si>
    <t>6.03</t>
  </si>
  <si>
    <t>9.02</t>
  </si>
  <si>
    <t>1.05</t>
  </si>
  <si>
    <t>6.01</t>
  </si>
  <si>
    <t>6.06</t>
  </si>
  <si>
    <t>3.02</t>
  </si>
  <si>
    <t>8.02</t>
  </si>
  <si>
    <t>2.02</t>
  </si>
  <si>
    <t>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</si>
</sst>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8"/>
      <color rgb="FF000080"/>
      <name val="Harabara"/>
      <family val="2"/>
    </font>
    <font>
      <b/>
      <sz val="12"/>
      <color theme="8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48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3" fontId="3" fillId="3" borderId="1" xfId="0" applyNumberFormat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vertical="top"/>
    </xf>
    <xf numFmtId="43" fontId="5" fillId="4" borderId="1" xfId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vertical="top"/>
    </xf>
    <xf numFmtId="43" fontId="4" fillId="5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4" fillId="0" borderId="1" xfId="0" applyFont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top"/>
    </xf>
    <xf numFmtId="49" fontId="10" fillId="5" borderId="0" xfId="0" applyNumberFormat="1" applyFont="1" applyFill="1" applyBorder="1" applyAlignment="1">
      <alignment horizontal="center" vertical="top"/>
    </xf>
    <xf numFmtId="49" fontId="4" fillId="5" borderId="0" xfId="0" applyNumberFormat="1" applyFont="1" applyFill="1" applyBorder="1" applyAlignment="1">
      <alignment horizontal="center" vertical="top"/>
    </xf>
    <xf numFmtId="0" fontId="5" fillId="6" borderId="0" xfId="0" applyFont="1" applyFill="1" applyBorder="1" applyAlignment="1">
      <alignment horizontal="center" vertical="top" wrapText="1"/>
    </xf>
    <xf numFmtId="49" fontId="4" fillId="5" borderId="1" xfId="0" applyNumberFormat="1" applyFont="1" applyFill="1" applyBorder="1" applyAlignment="1">
      <alignment vertical="top" wrapText="1"/>
    </xf>
    <xf numFmtId="43" fontId="4" fillId="5" borderId="1" xfId="1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10" fillId="5" borderId="1" xfId="1" applyNumberFormat="1" applyFont="1" applyFill="1" applyBorder="1" applyAlignment="1">
      <alignment vertical="top" wrapText="1"/>
    </xf>
    <xf numFmtId="4" fontId="5" fillId="6" borderId="3" xfId="0" applyNumberFormat="1" applyFont="1" applyFill="1" applyBorder="1"/>
    <xf numFmtId="4" fontId="4" fillId="5" borderId="4" xfId="0" applyNumberFormat="1" applyFont="1" applyFill="1" applyBorder="1"/>
    <xf numFmtId="0" fontId="4" fillId="5" borderId="0" xfId="0" applyFont="1" applyFill="1"/>
    <xf numFmtId="0" fontId="5" fillId="5" borderId="1" xfId="0" applyFont="1" applyFill="1" applyBorder="1" applyAlignment="1">
      <alignment vertical="top" wrapText="1"/>
    </xf>
    <xf numFmtId="49" fontId="4" fillId="5" borderId="5" xfId="0" applyNumberFormat="1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49" fontId="4" fillId="5" borderId="6" xfId="0" applyNumberFormat="1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4" fillId="5" borderId="1" xfId="0" applyFont="1" applyFill="1" applyBorder="1" applyAlignment="1">
      <alignment wrapText="1"/>
    </xf>
    <xf numFmtId="43" fontId="10" fillId="5" borderId="1" xfId="1" applyFont="1" applyFill="1" applyBorder="1" applyAlignment="1">
      <alignment vertical="top" wrapText="1"/>
    </xf>
    <xf numFmtId="164" fontId="0" fillId="0" borderId="0" xfId="0" applyNumberFormat="1"/>
    <xf numFmtId="0" fontId="0" fillId="0" borderId="0" xfId="0" pivotButton="1"/>
    <xf numFmtId="43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43" fontId="9" fillId="0" borderId="7" xfId="0" applyNumberFormat="1" applyFont="1" applyBorder="1" applyAlignment="1">
      <alignment horizontal="left"/>
    </xf>
    <xf numFmtId="0" fontId="0" fillId="0" borderId="0" xfId="0" applyNumberFormat="1"/>
    <xf numFmtId="0" fontId="9" fillId="0" borderId="7" xfId="0" applyNumberFormat="1" applyFont="1" applyBorder="1"/>
    <xf numFmtId="0" fontId="0" fillId="5" borderId="0" xfId="0" applyFill="1" applyBorder="1"/>
    <xf numFmtId="4" fontId="0" fillId="5" borderId="0" xfId="0" applyNumberFormat="1" applyFill="1" applyBorder="1"/>
    <xf numFmtId="0" fontId="4" fillId="5" borderId="0" xfId="0" applyFont="1" applyFill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333376</xdr:colOff>
      <xdr:row>0</xdr:row>
      <xdr:rowOff>57150</xdr:rowOff>
    </xdr:from>
    <xdr:to>
      <xdr:col>7</xdr:col>
      <xdr:colOff>1133476</xdr:colOff>
      <xdr:row>2</xdr:row>
      <xdr:rowOff>85725</xdr:rowOff>
    </xdr:to>
    <xdr:pic>
      <xdr:nvPicPr>
        <xdr:cNvPr id="2" name="Imagen 1" descr="ESCUDO CORO INCLINAD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6" y="57150"/>
          <a:ext cx="8001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99</xdr:row>
      <xdr:rowOff>38100</xdr:rowOff>
    </xdr:from>
    <xdr:to>
      <xdr:col>1</xdr:col>
      <xdr:colOff>1409700</xdr:colOff>
      <xdr:row>102</xdr:row>
      <xdr:rowOff>28575</xdr:rowOff>
    </xdr:to>
    <xdr:pic>
      <xdr:nvPicPr>
        <xdr:cNvPr id="3" name="Imagen 2" descr="Municipalidad nuevo 201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12025"/>
          <a:ext cx="19907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981075</xdr:colOff>
      <xdr:row>98</xdr:row>
      <xdr:rowOff>57150</xdr:rowOff>
    </xdr:from>
    <xdr:to>
      <xdr:col>8</xdr:col>
      <xdr:colOff>0</xdr:colOff>
      <xdr:row>103</xdr:row>
      <xdr:rowOff>28575</xdr:rowOff>
    </xdr:to>
    <xdr:pic>
      <xdr:nvPicPr>
        <xdr:cNvPr id="4" name="Imagen 3" descr="La muni somos todos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20259675"/>
          <a:ext cx="8286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333376</xdr:colOff>
      <xdr:row>0</xdr:row>
      <xdr:rowOff>57150</xdr:rowOff>
    </xdr:from>
    <xdr:to>
      <xdr:col>7</xdr:col>
      <xdr:colOff>1133476</xdr:colOff>
      <xdr:row>2</xdr:row>
      <xdr:rowOff>85725</xdr:rowOff>
    </xdr:to>
    <xdr:pic>
      <xdr:nvPicPr>
        <xdr:cNvPr id="2" name="Imagen 1" descr="ESCUDO CORO INCLINADO">
          <a:extLst>
            <a:ext uri="{FF2B5EF4-FFF2-40B4-BE49-F238E27FC236}">
              <a16:creationId xmlns="" xmlns:a16="http://schemas.microsoft.com/office/drawing/2014/main" id="{2D416E21-A5B3-4336-B2E7-D7D687F6B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9416" y="57150"/>
          <a:ext cx="800100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99</xdr:row>
      <xdr:rowOff>38100</xdr:rowOff>
    </xdr:from>
    <xdr:to>
      <xdr:col>1</xdr:col>
      <xdr:colOff>1409700</xdr:colOff>
      <xdr:row>102</xdr:row>
      <xdr:rowOff>28575</xdr:rowOff>
    </xdr:to>
    <xdr:pic>
      <xdr:nvPicPr>
        <xdr:cNvPr id="3" name="Imagen 2" descr="Municipalidad nuevo 2016">
          <a:extLst>
            <a:ext uri="{FF2B5EF4-FFF2-40B4-BE49-F238E27FC236}">
              <a16:creationId xmlns="" xmlns:a16="http://schemas.microsoft.com/office/drawing/2014/main" id="{DF9CA675-2616-43D6-9AF2-A363EFD7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110960"/>
          <a:ext cx="2105025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981075</xdr:colOff>
      <xdr:row>98</xdr:row>
      <xdr:rowOff>57150</xdr:rowOff>
    </xdr:from>
    <xdr:to>
      <xdr:col>8</xdr:col>
      <xdr:colOff>0</xdr:colOff>
      <xdr:row>103</xdr:row>
      <xdr:rowOff>28575</xdr:rowOff>
    </xdr:to>
    <xdr:pic>
      <xdr:nvPicPr>
        <xdr:cNvPr id="4" name="Imagen 3" descr="La muni somos todos">
          <a:extLst>
            <a:ext uri="{FF2B5EF4-FFF2-40B4-BE49-F238E27FC236}">
              <a16:creationId xmlns="" xmlns:a16="http://schemas.microsoft.com/office/drawing/2014/main" id="{0CCC7833-6A2E-41B0-95C2-CA43F624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115" y="18947130"/>
          <a:ext cx="87820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ienes Inmuebles" refreshedDate="44559.922585763888" createdVersion="6" refreshedVersion="6" minRefreshableVersion="3" recordCount="413">
  <cacheSource type="worksheet">
    <worksheetSource ref="C1:F414" sheet="Hoja3"/>
  </cacheSource>
  <cacheFields count="4">
    <cacheField name="a" numFmtId="43">
      <sharedItems containsSemiMixedTypes="0" containsString="0" containsNumber="1" containsInteger="1" minValue="1" maxValue="3" count="3">
        <n v="1"/>
        <n v="2"/>
        <n v="3"/>
      </sharedItems>
    </cacheField>
    <cacheField name="aa" numFmtId="43">
      <sharedItems count="84">
        <s v="1.01.01"/>
        <s v="1.01.03"/>
        <s v="1.01.04"/>
        <s v="1.02.04"/>
        <s v="1.03.01"/>
        <s v="1.03.04"/>
        <s v="1.03.06"/>
        <s v="1.03.07"/>
        <s v="1.04.06"/>
        <s v="1.04.99"/>
        <s v="1.05.01"/>
        <s v="1.06.01"/>
        <s v="1.08.01"/>
        <s v="1.08.05"/>
        <s v="1.08.06"/>
        <s v="1.08.07"/>
        <s v="1.08.08"/>
        <s v="1.08.99"/>
        <s v="1.09.99"/>
        <s v="1.99.99"/>
        <s v="2.01.01"/>
        <s v="2.01.02"/>
        <s v="2.01.04"/>
        <s v="2.01.99"/>
        <s v="2.03.01"/>
        <s v="2.03.04"/>
        <s v="2.03.06"/>
        <s v="2.04.01"/>
        <s v="2.04.02"/>
        <s v="2.99.01"/>
        <s v="2.99.02"/>
        <s v="2.99.03"/>
        <s v="2.99.04"/>
        <s v="2.99.05"/>
        <s v="2.99.06"/>
        <s v="2.99.07"/>
        <s v="2.99.99"/>
        <s v="5.01.02"/>
        <s v="5.01.03"/>
        <s v="5.01.04"/>
        <s v="5.01.06"/>
        <s v="5.01.99"/>
        <s v="1.04.02"/>
        <s v="1.05.02"/>
        <s v="1.07.01"/>
        <s v="5.01.05"/>
        <s v="1.02.99"/>
        <s v="2.03.02"/>
        <s v="2.03.03"/>
        <s v="1.01.02"/>
        <s v="1.08.04"/>
        <s v="1.99.05"/>
        <s v="2.03.05"/>
        <s v="1.02.01"/>
        <s v="1.02.02"/>
        <s v="1.03.03"/>
        <s v="1.04.01"/>
        <s v="2.03.99"/>
        <s v="5.01.01"/>
        <s v="1.03.02"/>
        <s v="1.04.04"/>
        <s v="2.02.03"/>
        <s v="1.06.03"/>
        <s v="1.02.03"/>
        <s v="1.04.03"/>
        <s v="1.99.01"/>
        <s v="5.99.03"/>
        <s v="5.02.02"/>
        <s v="5.01.07"/>
        <s v="5.02.99"/>
        <s v="6.02.02" u="1"/>
        <s v="6.01.01" u="1"/>
        <s v="6.02.03" u="1"/>
        <s v="8.02.06" u="1"/>
        <s v="6.01.02" u="1"/>
        <s v="6.01.03" u="1"/>
        <s v="6.01.04" u="1"/>
        <s v="9.02.01" u="1"/>
        <s v="9.02.02" u="1"/>
        <s v="6.06.01" u="1"/>
        <s v="6.06.02" u="1"/>
        <s v="6.03.99" u="1"/>
        <s v="6.03.01" u="1"/>
        <s v="3.02.06" u="1"/>
      </sharedItems>
    </cacheField>
    <cacheField name="TOTAL GENERAL DE GASTOS" numFmtId="0">
      <sharedItems/>
    </cacheField>
    <cacheField name="1 296 560 529,00" numFmtId="4">
      <sharedItems containsSemiMixedTypes="0" containsString="0" containsNumber="1" containsInteger="1" minValue="2000" maxValue="1519451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rge Matamoros" refreshedDate="44921.402706944442" createdVersion="6" refreshedVersion="6" minRefreshableVersion="3" recordCount="755">
  <cacheSource type="worksheet">
    <worksheetSource ref="A1:F756" sheet="Hoja5"/>
  </cacheSource>
  <cacheFields count="6">
    <cacheField name="codigo" numFmtId="0">
      <sharedItems/>
    </cacheField>
    <cacheField name="nombre0" numFmtId="0">
      <sharedItems/>
    </cacheField>
    <cacheField name="presupuesto" numFmtId="0">
      <sharedItems containsSemiMixedTypes="0" containsString="0" containsNumber="1" containsInteger="1" minValue="157" maxValue="323654112"/>
    </cacheField>
    <cacheField name="Programa" numFmtId="0">
      <sharedItems count="3">
        <s v="1"/>
        <s v="2"/>
        <s v="3"/>
      </sharedItems>
    </cacheField>
    <cacheField name="Gasto" numFmtId="0">
      <sharedItems count="127">
        <s v="0.01"/>
        <s v="0.02"/>
        <s v="0.03"/>
        <s v="0.04"/>
        <s v="0.05"/>
        <s v="1.01"/>
        <s v="1.02"/>
        <s v="1.03"/>
        <s v="1.04"/>
        <s v="1.06"/>
        <s v="1.07"/>
        <s v="1.08"/>
        <s v="1.09"/>
        <s v="1.99"/>
        <s v="2.01"/>
        <s v="2.03"/>
        <s v="2.04"/>
        <s v="2.99"/>
        <s v="5.01"/>
        <s v="5.99"/>
        <s v="6.02"/>
        <s v="6.03"/>
        <s v="9.02"/>
        <s v="1.05"/>
        <s v="6.01"/>
        <s v="6.06"/>
        <s v="3.02"/>
        <s v="8.02"/>
        <s v="2.02"/>
        <s v="5.02"/>
        <s v="1.09.99" u="1"/>
        <s v="1.01.02" u="1"/>
        <s v="2.03.99" u="1"/>
        <s v="2.99.04" u="1"/>
        <s v="1.02.04" u="1"/>
        <s v="6.02.02" u="1"/>
        <s v="1.03.06" u="1"/>
        <s v="1.01.03" u="1"/>
        <s v="2.99.05" u="1"/>
        <s v="6.01.01" u="1"/>
        <s v="2.04.01" u="1"/>
        <s v="6.02.03" u="1"/>
        <s v="1.03.07" u="1"/>
        <s v="1.08.99" u="1"/>
        <s v="8.02.06" u="1"/>
        <s v="1.01.04" u="1"/>
        <s v="2.99.06" u="1"/>
        <s v="6.01.02" u="1"/>
        <s v="0.05.01" u="1"/>
        <s v="2.04.02" u="1"/>
        <s v="0.03.99" u="1"/>
        <s v="2.03.01" u="1"/>
        <s v="2.99.07" u="1"/>
        <s v="6.01.03" u="1"/>
        <s v="0.05.02" u="1"/>
        <s v="2.01.99" u="1"/>
        <s v="5.99.03" u="1"/>
        <s v="0.04.01" u="1"/>
        <s v="2.03.02" u="1"/>
        <s v="6.01.04" u="1"/>
        <s v="9.02.01" u="1"/>
        <s v="0.05.03" u="1"/>
        <s v="1.99.99" u="1"/>
        <s v="1.08.01" u="1"/>
        <s v="2.03.03" u="1"/>
        <s v="0.03.01" u="1"/>
        <s v="2.03.04" u="1"/>
        <s v="1.07.01" u="1"/>
        <s v="2.01.01" u="1"/>
        <s v="5.02.99" u="1"/>
        <s v="0.03.02" u="1"/>
        <s v="2.02.03" u="1"/>
        <s v="2.03.05" u="1"/>
        <s v="1.07.02" u="1"/>
        <s v="1.99.01" u="1"/>
        <s v="0.02.01" u="1"/>
        <s v="1.08.04" u="1"/>
        <s v="2.01.02" u="1"/>
        <s v="0.03.03" u="1"/>
        <s v="0.04.05" u="1"/>
        <s v="1.06.01" u="1"/>
        <s v="2.03.06" u="1"/>
        <s v="5.01.99" u="1"/>
        <s v="1.04.99" u="1"/>
        <s v="1.08.05" u="1"/>
        <s v="0.03.04" u="1"/>
        <s v="0.01.01" u="1"/>
        <s v="0.02.03" u="1"/>
        <s v="1.08.06" u="1"/>
        <s v="2.01.04" u="1"/>
        <s v="1.05.01" u="1"/>
        <s v="6.06.01" u="1"/>
        <s v="1.08.07" u="1"/>
        <s v="5.02.02" u="1"/>
        <s v="1.05.02" u="1"/>
        <s v="6.06.02" u="1"/>
        <s v="0.01.03" u="1"/>
        <s v="1.99.05" u="1"/>
        <s v="5.01.01" u="1"/>
        <s v="0.02.05" u="1"/>
        <s v="1.08.08" u="1"/>
        <s v="2.99.99" u="1"/>
        <s v="1.02.99" u="1"/>
        <s v="6.03.99" u="1"/>
        <s v="1.04.02" u="1"/>
        <s v="0.01.05" u="1"/>
        <s v="1.03.01" u="1"/>
        <s v="5.01.03" u="1"/>
        <s v="1.04.03" u="1"/>
        <s v="1.01.99" u="1"/>
        <s v="1.03.02" u="1"/>
        <s v="5.01.04" u="1"/>
        <s v="1.04.04" u="1"/>
        <s v="2.99.01" u="1"/>
        <s v="1.02.01" u="1"/>
        <s v="1.03.03" u="1"/>
        <s v="5.01.05" u="1"/>
        <s v="6.03.01" u="1"/>
        <s v="2.99.02" u="1"/>
        <s v="1.02.02" u="1"/>
        <s v="1.03.04" u="1"/>
        <s v="5.01.06" u="1"/>
        <s v="1.04.06" u="1"/>
        <s v="1.01.01" u="1"/>
        <s v="2.99.03" u="1"/>
        <s v="3.02.06" u="1"/>
        <s v="5.01.07" u="1"/>
      </sharedItems>
    </cacheField>
    <cacheField name="Gasto2" numFmtId="0">
      <sharedItems count="97">
        <s v="0.01.01"/>
        <s v="0.01.03"/>
        <s v="0.02.01"/>
        <s v="0.02.03"/>
        <s v="0.02.05"/>
        <s v="0.03.01"/>
        <s v="0.03.02"/>
        <s v="0.03.03"/>
        <s v="0.03.04"/>
        <s v="0.04.01"/>
        <s v="0.04.05"/>
        <s v="0.05.01"/>
        <s v="0.05.02"/>
        <s v="0.05.03"/>
        <s v="1.01.01"/>
        <s v="1.01.03"/>
        <s v="1.01.04"/>
        <s v="1.02.04"/>
        <s v="1.03.01"/>
        <s v="1.03.02"/>
        <s v="1.03.03"/>
        <s v="1.03.04"/>
        <s v="1.03.06"/>
        <s v="1.03.07"/>
        <s v="1.04.02"/>
        <s v="1.04.04"/>
        <s v="1.04.06"/>
        <s v="1.04.99"/>
        <s v="1.06.01"/>
        <s v="1.07.01"/>
        <s v="1.08.01"/>
        <s v="1.08.05"/>
        <s v="1.08.06"/>
        <s v="1.08.07"/>
        <s v="1.08.08"/>
        <s v="1.08.99"/>
        <s v="1.09.99"/>
        <s v="1.99.99"/>
        <s v="2.01.01"/>
        <s v="2.01.02"/>
        <s v="2.01.04"/>
        <s v="2.01.99"/>
        <s v="2.03.01"/>
        <s v="2.03.04"/>
        <s v="2.03.06"/>
        <s v="2.04.01"/>
        <s v="2.04.02"/>
        <s v="2.99.01"/>
        <s v="2.99.03"/>
        <s v="2.99.04"/>
        <s v="2.99.05"/>
        <s v="2.99.99"/>
        <s v="5.01.03"/>
        <s v="5.01.04"/>
        <s v="5.01.05"/>
        <s v="5.01.06"/>
        <s v="5.01.99"/>
        <s v="5.99.03"/>
        <s v="6.02.03"/>
        <s v="6.03.01"/>
        <s v="6.03.99"/>
        <s v="9.02.01"/>
        <s v="1.05.01"/>
        <s v="1.05.02"/>
        <s v="6.01.01"/>
        <s v="6.01.02"/>
        <s v="6.01.03"/>
        <s v="6.01.04"/>
        <s v="6.06.01"/>
        <s v="0.01.05"/>
        <s v="1.01.02"/>
        <s v="1.02.99"/>
        <s v="2.03.02"/>
        <s v="2.03.03"/>
        <s v="2.99.06"/>
        <s v="1.08.04"/>
        <s v="1.99.05"/>
        <s v="2.03.05"/>
        <s v="3.02.06"/>
        <s v="8.02.06"/>
        <s v="1.02.01"/>
        <s v="1.02.02"/>
        <s v="2.03.99"/>
        <s v="5.01.01"/>
        <s v="1.01.99"/>
        <s v="1.07.02"/>
        <s v="5.01.07"/>
        <s v="6.02.02"/>
        <s v="2.02.03"/>
        <s v="6.06.02"/>
        <s v="2.99.02"/>
        <s v="2.99.07"/>
        <s v="0.03.99"/>
        <s v="1.04.03"/>
        <s v="1.99.01"/>
        <s v="5.02.02"/>
        <s v="5.02.9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3">
  <r>
    <x v="0"/>
    <x v="0"/>
    <s v="Alquiler de edificios, locales y terrenos"/>
    <n v="1100100"/>
  </r>
  <r>
    <x v="0"/>
    <x v="1"/>
    <s v="Alquiler de equipo de cómputo"/>
    <n v="1550000"/>
  </r>
  <r>
    <x v="0"/>
    <x v="2"/>
    <s v="Alquiler y Derechos para Telecomunicaciones"/>
    <n v="700000"/>
  </r>
  <r>
    <x v="0"/>
    <x v="3"/>
    <s v="Servicio de telecomunicaciones"/>
    <n v="2000000"/>
  </r>
  <r>
    <x v="0"/>
    <x v="4"/>
    <s v="Información "/>
    <n v="700000"/>
  </r>
  <r>
    <x v="0"/>
    <x v="5"/>
    <s v="Transporte de bienes"/>
    <n v="3000000"/>
  </r>
  <r>
    <x v="0"/>
    <x v="6"/>
    <s v="Comisiones y gastos por servicios financieros y comerciales"/>
    <n v="20000000"/>
  </r>
  <r>
    <x v="0"/>
    <x v="7"/>
    <s v="Servicio tranferencias electronicas de sistema de información "/>
    <n v="1708274"/>
  </r>
  <r>
    <x v="0"/>
    <x v="8"/>
    <s v="Servicios generales "/>
    <n v="220000"/>
  </r>
  <r>
    <x v="0"/>
    <x v="9"/>
    <s v="Otros servicios de gestión y apoyo"/>
    <n v="370000"/>
  </r>
  <r>
    <x v="0"/>
    <x v="10"/>
    <s v="Transporte dentro del país "/>
    <n v="10000"/>
  </r>
  <r>
    <x v="0"/>
    <x v="11"/>
    <s v="Seguros "/>
    <n v="15376219"/>
  </r>
  <r>
    <x v="0"/>
    <x v="12"/>
    <s v="Mantenimiento de edificios y locales"/>
    <n v="144000"/>
  </r>
  <r>
    <x v="0"/>
    <x v="13"/>
    <s v="Mantenimiento y reparación de equipo de transporte"/>
    <n v="1350000"/>
  </r>
  <r>
    <x v="0"/>
    <x v="14"/>
    <s v="Mantenimiento y reparación de equipo de comunicación"/>
    <n v="50000"/>
  </r>
  <r>
    <x v="0"/>
    <x v="15"/>
    <s v="Mantenimiento y reparación de equipo y mobiliario de oficina"/>
    <n v="210000"/>
  </r>
  <r>
    <x v="0"/>
    <x v="16"/>
    <s v="Mantenimiento y reparación de equipo de cómputo y sistemas de información"/>
    <n v="2350000"/>
  </r>
  <r>
    <x v="0"/>
    <x v="17"/>
    <s v="Mantenimiento y reparación de otros equipos"/>
    <n v="50000"/>
  </r>
  <r>
    <x v="0"/>
    <x v="18"/>
    <s v="Otros impuestos"/>
    <n v="315000"/>
  </r>
  <r>
    <x v="0"/>
    <x v="19"/>
    <s v="Otros servicios no especificados"/>
    <n v="60000"/>
  </r>
  <r>
    <x v="0"/>
    <x v="20"/>
    <s v="Combustibles y lubricantes "/>
    <n v="2370000"/>
  </r>
  <r>
    <x v="0"/>
    <x v="21"/>
    <s v="Productos farmacéuticos y medicinales"/>
    <n v="490000"/>
  </r>
  <r>
    <x v="0"/>
    <x v="22"/>
    <s v="Tintas, pinturas y diluyentes "/>
    <n v="1900000"/>
  </r>
  <r>
    <x v="0"/>
    <x v="23"/>
    <s v="Otros productos quimicos"/>
    <n v="700000"/>
  </r>
  <r>
    <x v="0"/>
    <x v="24"/>
    <s v="Materiales y productos metalicos"/>
    <n v="310000"/>
  </r>
  <r>
    <x v="0"/>
    <x v="25"/>
    <s v="Materiales y productos eléctricos, telefónicos y de cómputo"/>
    <n v="124000"/>
  </r>
  <r>
    <x v="0"/>
    <x v="26"/>
    <s v="Materiales y productos plásticos"/>
    <n v="440000"/>
  </r>
  <r>
    <x v="0"/>
    <x v="27"/>
    <s v="Herramientas e instrumentos"/>
    <n v="372300"/>
  </r>
  <r>
    <x v="0"/>
    <x v="28"/>
    <s v="Repuestos y accesorios"/>
    <n v="1120000"/>
  </r>
  <r>
    <x v="0"/>
    <x v="29"/>
    <s v="Útiles, materiales de oficina y cómputo"/>
    <n v="1388744"/>
  </r>
  <r>
    <x v="0"/>
    <x v="30"/>
    <s v="Utiles y materiales medico, hospitalario y de investigacion"/>
    <n v="59600"/>
  </r>
  <r>
    <x v="0"/>
    <x v="31"/>
    <s v="Productos de papel, cartón e impresos"/>
    <n v="1940760"/>
  </r>
  <r>
    <x v="0"/>
    <x v="32"/>
    <s v="Textiles y vestuario"/>
    <n v="1139250"/>
  </r>
  <r>
    <x v="0"/>
    <x v="33"/>
    <s v="Útiles y materiales de limpieza"/>
    <n v="404000"/>
  </r>
  <r>
    <x v="0"/>
    <x v="34"/>
    <s v="Útiles, materiales de resguardo y seguridad"/>
    <n v="822400"/>
  </r>
  <r>
    <x v="0"/>
    <x v="35"/>
    <s v="Utiles y materiales de cocina y comedor"/>
    <n v="150000"/>
  </r>
  <r>
    <x v="0"/>
    <x v="36"/>
    <s v="Otros útiles, materiales y suministros"/>
    <n v="550000"/>
  </r>
  <r>
    <x v="0"/>
    <x v="37"/>
    <s v="Equipo de transporte"/>
    <n v="150000"/>
  </r>
  <r>
    <x v="0"/>
    <x v="38"/>
    <s v="Equipo de comunicación"/>
    <n v="743000"/>
  </r>
  <r>
    <x v="0"/>
    <x v="39"/>
    <s v="Equipo y mobiliario de oficina"/>
    <n v="1404000"/>
  </r>
  <r>
    <x v="0"/>
    <x v="40"/>
    <s v="Equipo Sanitario de Laboratorio e Investigación"/>
    <n v="120000"/>
  </r>
  <r>
    <x v="0"/>
    <x v="41"/>
    <s v="Maquinaria y Equipo Diversos"/>
    <n v="850000"/>
  </r>
  <r>
    <x v="0"/>
    <x v="3"/>
    <s v="Servicio de telecomunicaciones"/>
    <n v="215000"/>
  </r>
  <r>
    <x v="0"/>
    <x v="42"/>
    <s v="Servicios Juridicos"/>
    <n v="4000000"/>
  </r>
  <r>
    <x v="0"/>
    <x v="10"/>
    <s v="Transporte dentro del país "/>
    <n v="60000"/>
  </r>
  <r>
    <x v="0"/>
    <x v="43"/>
    <s v="Viáticos dentro del país "/>
    <n v="40000"/>
  </r>
  <r>
    <x v="0"/>
    <x v="11"/>
    <s v="Seguros "/>
    <n v="1222880"/>
  </r>
  <r>
    <x v="0"/>
    <x v="44"/>
    <s v="Actividades de capacitación"/>
    <n v="1485000"/>
  </r>
  <r>
    <x v="0"/>
    <x v="15"/>
    <s v="Mantenimiento y reparación de equipo y mobiliario de oficina"/>
    <n v="75000"/>
  </r>
  <r>
    <x v="0"/>
    <x v="16"/>
    <s v="Mantenimiento y reparación de equipo de cómputo y sistemas de información"/>
    <n v="120000"/>
  </r>
  <r>
    <x v="0"/>
    <x v="22"/>
    <s v="Tintas, pinturas y diluyentes "/>
    <n v="140000"/>
  </r>
  <r>
    <x v="0"/>
    <x v="28"/>
    <s v="Repuestos y accesorios"/>
    <n v="30000"/>
  </r>
  <r>
    <x v="0"/>
    <x v="29"/>
    <s v="Útiles, materiales de oficina y cómputo"/>
    <n v="100000"/>
  </r>
  <r>
    <x v="0"/>
    <x v="31"/>
    <s v="Productos de papel, cartón e impresos"/>
    <n v="35000"/>
  </r>
  <r>
    <x v="0"/>
    <x v="33"/>
    <s v="Útiles y materiales de limpieza"/>
    <n v="12000"/>
  </r>
  <r>
    <x v="0"/>
    <x v="36"/>
    <s v="Otros utiles, materiales y suministros"/>
    <n v="40000"/>
  </r>
  <r>
    <x v="0"/>
    <x v="45"/>
    <s v="Equipo y programas de cómputo"/>
    <n v="375000"/>
  </r>
  <r>
    <x v="1"/>
    <x v="1"/>
    <s v="Alquiler de equipo de cómputo"/>
    <n v="1550000"/>
  </r>
  <r>
    <x v="1"/>
    <x v="46"/>
    <s v="Otros servicios basicos"/>
    <n v="1500000"/>
  </r>
  <r>
    <x v="1"/>
    <x v="4"/>
    <s v="Información "/>
    <n v="3450000"/>
  </r>
  <r>
    <x v="1"/>
    <x v="8"/>
    <s v="Servicios generales "/>
    <n v="2000000"/>
  </r>
  <r>
    <x v="1"/>
    <x v="9"/>
    <s v="Otros servicios de gestion y apoyo"/>
    <n v="150000"/>
  </r>
  <r>
    <x v="1"/>
    <x v="11"/>
    <s v="Seguros "/>
    <n v="11655019"/>
  </r>
  <r>
    <x v="1"/>
    <x v="13"/>
    <s v="Mantenimiento y reparacion de equipo de transporte"/>
    <n v="1649999"/>
  </r>
  <r>
    <x v="1"/>
    <x v="14"/>
    <s v="Mantenimiento y reparación de equipo de comunicación"/>
    <n v="50000"/>
  </r>
  <r>
    <x v="1"/>
    <x v="18"/>
    <s v="Otros impuestos"/>
    <n v="250000"/>
  </r>
  <r>
    <x v="1"/>
    <x v="20"/>
    <s v="Combustibles y lubricantes "/>
    <n v="3450193"/>
  </r>
  <r>
    <x v="1"/>
    <x v="23"/>
    <s v="Otros productos químicos"/>
    <n v="250000"/>
  </r>
  <r>
    <x v="1"/>
    <x v="24"/>
    <s v="Materiales y productos metálicos "/>
    <n v="500000"/>
  </r>
  <r>
    <x v="1"/>
    <x v="47"/>
    <s v="Materiales y productos minerales y asfálticos "/>
    <n v="250000"/>
  </r>
  <r>
    <x v="1"/>
    <x v="48"/>
    <s v="Madera y sus derivados"/>
    <n v="200000"/>
  </r>
  <r>
    <x v="1"/>
    <x v="26"/>
    <s v="Materiales y productos de plásticos "/>
    <n v="150000"/>
  </r>
  <r>
    <x v="1"/>
    <x v="27"/>
    <s v="Herramientas e instrumentos"/>
    <n v="1500000"/>
  </r>
  <r>
    <x v="1"/>
    <x v="28"/>
    <s v="Repuestos y accesorios"/>
    <n v="3000000"/>
  </r>
  <r>
    <x v="1"/>
    <x v="29"/>
    <s v="Utiles y materiales de Oficina y Cómputo"/>
    <n v="50000"/>
  </r>
  <r>
    <x v="1"/>
    <x v="31"/>
    <s v="Productos de papel, cartón e impresos"/>
    <n v="250000"/>
  </r>
  <r>
    <x v="1"/>
    <x v="32"/>
    <s v="Textiles y vestuario"/>
    <n v="6107388"/>
  </r>
  <r>
    <x v="1"/>
    <x v="33"/>
    <s v="Útiles y materiales de limpieza"/>
    <n v="3000000"/>
  </r>
  <r>
    <x v="1"/>
    <x v="34"/>
    <s v="Útiles y materiales de resguardo y seguridad"/>
    <n v="1500000"/>
  </r>
  <r>
    <x v="1"/>
    <x v="36"/>
    <s v="Otros útiles, materiales y suministros"/>
    <n v="200000"/>
  </r>
  <r>
    <x v="1"/>
    <x v="38"/>
    <s v="Equipo de comunicación"/>
    <n v="300000"/>
  </r>
  <r>
    <x v="1"/>
    <x v="49"/>
    <s v="Alquiler de maquinaria equipo y mobiliario"/>
    <n v="13450000"/>
  </r>
  <r>
    <x v="1"/>
    <x v="1"/>
    <s v="Alquiler de equipo de cómputo"/>
    <n v="1550000"/>
  </r>
  <r>
    <x v="1"/>
    <x v="46"/>
    <s v="Otros servicios básicos "/>
    <n v="151945163"/>
  </r>
  <r>
    <x v="1"/>
    <x v="4"/>
    <s v="Información "/>
    <n v="8000000"/>
  </r>
  <r>
    <x v="1"/>
    <x v="8"/>
    <s v="Servicios generales "/>
    <n v="19094494"/>
  </r>
  <r>
    <x v="1"/>
    <x v="9"/>
    <s v="Otros servicios de gestión y apoyo"/>
    <n v="250000"/>
  </r>
  <r>
    <x v="1"/>
    <x v="11"/>
    <s v="Seguros "/>
    <n v="34964043"/>
  </r>
  <r>
    <x v="1"/>
    <x v="50"/>
    <s v="Mantenimiento y reparación de maquinaría y Equipo de Producción"/>
    <n v="500000"/>
  </r>
  <r>
    <x v="1"/>
    <x v="13"/>
    <s v="Mantenimiento y reparación de equipo de transporte"/>
    <n v="27000000"/>
  </r>
  <r>
    <x v="1"/>
    <x v="14"/>
    <s v="Mantenimiento y reparación de equipo de comunicación"/>
    <n v="500000"/>
  </r>
  <r>
    <x v="1"/>
    <x v="18"/>
    <s v="Otros impuestos"/>
    <n v="750000"/>
  </r>
  <r>
    <x v="1"/>
    <x v="51"/>
    <s v="Deducibles"/>
    <n v="750000"/>
  </r>
  <r>
    <x v="1"/>
    <x v="20"/>
    <s v="Combustibles y lubricantes "/>
    <n v="48924998"/>
  </r>
  <r>
    <x v="1"/>
    <x v="21"/>
    <s v="Productos farmacéuticos y medicinales"/>
    <n v="750000"/>
  </r>
  <r>
    <x v="1"/>
    <x v="22"/>
    <s v="Tintas, pinturas y diluyentes "/>
    <n v="150000"/>
  </r>
  <r>
    <x v="1"/>
    <x v="23"/>
    <s v="Otros productos químicos"/>
    <n v="300000"/>
  </r>
  <r>
    <x v="1"/>
    <x v="24"/>
    <s v="Materiales y productos metalicos"/>
    <n v="5500000"/>
  </r>
  <r>
    <x v="1"/>
    <x v="47"/>
    <s v="Materiales y Productos Minerales y Asfaltícos"/>
    <n v="300000"/>
  </r>
  <r>
    <x v="1"/>
    <x v="48"/>
    <s v="Madera y sus derivados"/>
    <n v="200000"/>
  </r>
  <r>
    <x v="1"/>
    <x v="52"/>
    <s v="Materiales y productos de Vidrio"/>
    <n v="150000"/>
  </r>
  <r>
    <x v="1"/>
    <x v="26"/>
    <s v="Materiales y productos de plástico"/>
    <n v="150000"/>
  </r>
  <r>
    <x v="1"/>
    <x v="27"/>
    <s v="Herramientas e instrumentos"/>
    <n v="800000"/>
  </r>
  <r>
    <x v="1"/>
    <x v="28"/>
    <s v="Repuestos y accesorios"/>
    <n v="60000000"/>
  </r>
  <r>
    <x v="1"/>
    <x v="31"/>
    <s v="Productos de papel, cartón e impresos"/>
    <n v="300000"/>
  </r>
  <r>
    <x v="1"/>
    <x v="32"/>
    <s v="Textiles y vestuario"/>
    <n v="7500000"/>
  </r>
  <r>
    <x v="1"/>
    <x v="33"/>
    <s v="Útiles y materiales de limpieza"/>
    <n v="5000000"/>
  </r>
  <r>
    <x v="1"/>
    <x v="34"/>
    <s v="Útiles y materiales de resguardo y seguridad"/>
    <n v="3500000"/>
  </r>
  <r>
    <x v="1"/>
    <x v="36"/>
    <s v="Otros útiles, materiales y suministros"/>
    <n v="100000"/>
  </r>
  <r>
    <x v="1"/>
    <x v="38"/>
    <s v="Equipo de comunicación"/>
    <n v="2000000"/>
  </r>
  <r>
    <x v="1"/>
    <x v="41"/>
    <s v="Maquinaria y equipo Diverso"/>
    <n v="500000"/>
  </r>
  <r>
    <x v="1"/>
    <x v="1"/>
    <s v="Alquiler de equipo de cómputo"/>
    <n v="155000"/>
  </r>
  <r>
    <x v="1"/>
    <x v="53"/>
    <s v="Servicio de agua y alcantarillado "/>
    <n v="250000"/>
  </r>
  <r>
    <x v="1"/>
    <x v="54"/>
    <s v="Servicio de energía eléctrica"/>
    <n v="300000"/>
  </r>
  <r>
    <x v="1"/>
    <x v="3"/>
    <s v="Servicio de telecomunicaciones"/>
    <n v="450000"/>
  </r>
  <r>
    <x v="1"/>
    <x v="46"/>
    <s v="Otros servicios básicos "/>
    <n v="1449405"/>
  </r>
  <r>
    <x v="1"/>
    <x v="4"/>
    <s v="Información "/>
    <n v="600000"/>
  </r>
  <r>
    <x v="1"/>
    <x v="55"/>
    <s v="Impresión, encuadernación y otros"/>
    <n v="50000"/>
  </r>
  <r>
    <x v="1"/>
    <x v="56"/>
    <s v="Servicios médicos y de laboratorio"/>
    <n v="50000"/>
  </r>
  <r>
    <x v="1"/>
    <x v="8"/>
    <s v="Servicios generales "/>
    <n v="150000"/>
  </r>
  <r>
    <x v="1"/>
    <x v="9"/>
    <s v="Otros servicios de gestión y apoyo"/>
    <n v="50000"/>
  </r>
  <r>
    <x v="1"/>
    <x v="11"/>
    <s v="Seguros "/>
    <n v="1041927"/>
  </r>
  <r>
    <x v="1"/>
    <x v="12"/>
    <s v="Mantenimiento de edificios y locales"/>
    <n v="500000"/>
  </r>
  <r>
    <x v="1"/>
    <x v="50"/>
    <s v=" Mantenimiento y reparación de maquinaria y equipo de  producción  "/>
    <n v="100000"/>
  </r>
  <r>
    <x v="1"/>
    <x v="14"/>
    <s v="Mantenimiento y reparación de equipo de comunicación"/>
    <n v="50000"/>
  </r>
  <r>
    <x v="1"/>
    <x v="15"/>
    <s v="Mantenimiento y reparación de equipo y mobiliario de oficina"/>
    <n v="50000"/>
  </r>
  <r>
    <x v="1"/>
    <x v="16"/>
    <s v="Mantenimiento y reparación de equipo de cómputo y  sistemas de información"/>
    <n v="50000"/>
  </r>
  <r>
    <x v="1"/>
    <x v="17"/>
    <s v="Mantenimiento y reparación de otros equipos"/>
    <n v="100000"/>
  </r>
  <r>
    <x v="1"/>
    <x v="20"/>
    <s v="Combustibles y lubricantes "/>
    <n v="400000"/>
  </r>
  <r>
    <x v="1"/>
    <x v="22"/>
    <s v="Tintas, pinturas y diluyentes "/>
    <n v="350000"/>
  </r>
  <r>
    <x v="1"/>
    <x v="24"/>
    <s v="Materiales y productos metálicos "/>
    <n v="100000"/>
  </r>
  <r>
    <x v="1"/>
    <x v="47"/>
    <s v="Materiales y productos minerales y asfálticos "/>
    <n v="1145000"/>
  </r>
  <r>
    <x v="1"/>
    <x v="48"/>
    <s v="Madera y sus derivados"/>
    <n v="50000"/>
  </r>
  <r>
    <x v="1"/>
    <x v="25"/>
    <s v="Materiales y productos eléctricos, telefónicos y de cómputo"/>
    <n v="50000"/>
  </r>
  <r>
    <x v="1"/>
    <x v="52"/>
    <s v="Materiales y productos de vidrio"/>
    <n v="50000"/>
  </r>
  <r>
    <x v="1"/>
    <x v="57"/>
    <s v="Otros materiales y productos de uso en la construcción"/>
    <n v="100000"/>
  </r>
  <r>
    <x v="1"/>
    <x v="27"/>
    <s v="Herramientas e instrumentos"/>
    <n v="540000"/>
  </r>
  <r>
    <x v="1"/>
    <x v="28"/>
    <s v="Repuestos y accesorios"/>
    <n v="100000"/>
  </r>
  <r>
    <x v="1"/>
    <x v="29"/>
    <s v="Útiles y materiales de oficina y cómputo"/>
    <n v="185000"/>
  </r>
  <r>
    <x v="1"/>
    <x v="31"/>
    <s v="Productos de papel, cartón e impresos"/>
    <n v="105000"/>
  </r>
  <r>
    <x v="1"/>
    <x v="32"/>
    <s v="Textiles y vestuario"/>
    <n v="1000000"/>
  </r>
  <r>
    <x v="1"/>
    <x v="33"/>
    <s v="Útiles y materiales de limpieza"/>
    <n v="400000"/>
  </r>
  <r>
    <x v="1"/>
    <x v="34"/>
    <s v="Útiles y materiales de resguardo y seguridad"/>
    <n v="1000000"/>
  </r>
  <r>
    <x v="1"/>
    <x v="36"/>
    <s v="Otros útiles, materiales y suministros"/>
    <n v="100000"/>
  </r>
  <r>
    <x v="1"/>
    <x v="58"/>
    <s v="Maquinaria y equipo para la producción"/>
    <n v="500000"/>
  </r>
  <r>
    <x v="1"/>
    <x v="38"/>
    <s v="Equipo de comunicación"/>
    <n v="50000"/>
  </r>
  <r>
    <x v="1"/>
    <x v="39"/>
    <s v="Equipo y mobiliario de oficina"/>
    <n v="200000"/>
  </r>
  <r>
    <x v="1"/>
    <x v="41"/>
    <s v="Maquinaria y equipo diverso"/>
    <n v="1000000"/>
  </r>
  <r>
    <x v="1"/>
    <x v="1"/>
    <s v="Alquiler de equipo de cómputo"/>
    <n v="1550000"/>
  </r>
  <r>
    <x v="1"/>
    <x v="53"/>
    <s v="Servicio de agua y alcantarillado "/>
    <n v="400000"/>
  </r>
  <r>
    <x v="1"/>
    <x v="54"/>
    <s v="Servicio de energía eléctrica"/>
    <n v="250000"/>
  </r>
  <r>
    <x v="1"/>
    <x v="46"/>
    <s v="Otros servicios básicos"/>
    <n v="3701591"/>
  </r>
  <r>
    <x v="1"/>
    <x v="4"/>
    <s v="Información "/>
    <n v="1000000"/>
  </r>
  <r>
    <x v="1"/>
    <x v="8"/>
    <s v="Servicios generales "/>
    <n v="1000000"/>
  </r>
  <r>
    <x v="1"/>
    <x v="9"/>
    <s v="Otros servicios de gestión y apoyo"/>
    <n v="450000"/>
  </r>
  <r>
    <x v="1"/>
    <x v="11"/>
    <s v="Seguros "/>
    <n v="1862347"/>
  </r>
  <r>
    <x v="1"/>
    <x v="50"/>
    <s v=" Mantenimiento y reparación de maquinaria y equipo de_x000a_ producción  "/>
    <n v="550000"/>
  </r>
  <r>
    <x v="1"/>
    <x v="13"/>
    <s v=" Mantenimiento y reparación de equipo de transporte"/>
    <n v="842732"/>
  </r>
  <r>
    <x v="1"/>
    <x v="14"/>
    <s v="Mantenimiento y reparacion de equipo de comunicación"/>
    <n v="100000"/>
  </r>
  <r>
    <x v="1"/>
    <x v="18"/>
    <s v="Otros impuestos"/>
    <n v="100000"/>
  </r>
  <r>
    <x v="1"/>
    <x v="19"/>
    <s v="Otros servicios no especificados"/>
    <n v="50000"/>
  </r>
  <r>
    <x v="1"/>
    <x v="20"/>
    <s v="Combustibles y lubricantes "/>
    <n v="1500000"/>
  </r>
  <r>
    <x v="1"/>
    <x v="21"/>
    <s v="Productos farmacéuticos y medicinales"/>
    <n v="150000"/>
  </r>
  <r>
    <x v="1"/>
    <x v="22"/>
    <s v="Tintas, pinturas y diluyentes "/>
    <n v="50000"/>
  </r>
  <r>
    <x v="1"/>
    <x v="23"/>
    <s v="Otros productos químicos"/>
    <n v="150000"/>
  </r>
  <r>
    <x v="1"/>
    <x v="24"/>
    <s v="Materiales y productos metálicos "/>
    <n v="150000"/>
  </r>
  <r>
    <x v="1"/>
    <x v="47"/>
    <s v="Materiales y Productos Minerales y Asfálticos"/>
    <n v="50000"/>
  </r>
  <r>
    <x v="1"/>
    <x v="48"/>
    <s v="Madera y sus derivados"/>
    <n v="50000"/>
  </r>
  <r>
    <x v="1"/>
    <x v="25"/>
    <s v="Materiales y productos eléctricos, telefónicos, y de computo"/>
    <n v="100000"/>
  </r>
  <r>
    <x v="1"/>
    <x v="52"/>
    <s v="Materiales y productos de vidrio"/>
    <n v="50000"/>
  </r>
  <r>
    <x v="1"/>
    <x v="27"/>
    <s v="Herramientas e instrumentos"/>
    <n v="5750000"/>
  </r>
  <r>
    <x v="1"/>
    <x v="28"/>
    <s v="Repuestos y accesorios"/>
    <n v="6000000"/>
  </r>
  <r>
    <x v="1"/>
    <x v="29"/>
    <s v="Utiles y materiales de Oficina y Cómputo"/>
    <n v="15000"/>
  </r>
  <r>
    <x v="1"/>
    <x v="32"/>
    <s v="Textiles y vestuario"/>
    <n v="3500000"/>
  </r>
  <r>
    <x v="1"/>
    <x v="33"/>
    <s v="Útiles y materiales de limpieza"/>
    <n v="500000"/>
  </r>
  <r>
    <x v="1"/>
    <x v="34"/>
    <s v="Utiles, materiales de resguardo y Seguridad"/>
    <n v="200000"/>
  </r>
  <r>
    <x v="1"/>
    <x v="38"/>
    <s v="Equipo de comunicación"/>
    <n v="200000"/>
  </r>
  <r>
    <x v="1"/>
    <x v="41"/>
    <s v="Maquinaria y equipo diverso"/>
    <n v="300000"/>
  </r>
  <r>
    <x v="1"/>
    <x v="0"/>
    <s v="Alquiler de edificios, locales y terrenos"/>
    <n v="150000"/>
  </r>
  <r>
    <x v="1"/>
    <x v="49"/>
    <s v="Alquiler de maquinaria equipo y mobiliario"/>
    <n v="260000"/>
  </r>
  <r>
    <x v="1"/>
    <x v="1"/>
    <s v="Alquiler de equipo de cómputo"/>
    <n v="460000"/>
  </r>
  <r>
    <x v="1"/>
    <x v="2"/>
    <s v="Alquiler y derechos para telecomunicaciones"/>
    <n v="240000"/>
  </r>
  <r>
    <x v="1"/>
    <x v="4"/>
    <s v="Información "/>
    <n v="450000"/>
  </r>
  <r>
    <x v="1"/>
    <x v="59"/>
    <s v="Publicidad y propaganda "/>
    <n v="250000"/>
  </r>
  <r>
    <x v="1"/>
    <x v="55"/>
    <s v="Impresión, encuadernación y otros"/>
    <n v="100000"/>
  </r>
  <r>
    <x v="1"/>
    <x v="60"/>
    <s v="Servicios en Ciencias Económicas y Sociales."/>
    <n v="5988444"/>
  </r>
  <r>
    <x v="1"/>
    <x v="8"/>
    <s v="Servicios generales "/>
    <n v="60000"/>
  </r>
  <r>
    <x v="1"/>
    <x v="10"/>
    <s v="Transporte dentro del país "/>
    <n v="50000"/>
  </r>
  <r>
    <x v="1"/>
    <x v="11"/>
    <s v="Seguros "/>
    <n v="1004989"/>
  </r>
  <r>
    <x v="1"/>
    <x v="21"/>
    <s v="Productos farmacéuticos y medicinales"/>
    <n v="2303400"/>
  </r>
  <r>
    <x v="1"/>
    <x v="22"/>
    <s v="Tintas, pinturas y diluyentes "/>
    <n v="230000"/>
  </r>
  <r>
    <x v="1"/>
    <x v="61"/>
    <s v="Alimentos y Bebidas"/>
    <n v="34723920"/>
  </r>
  <r>
    <x v="1"/>
    <x v="29"/>
    <s v="Útiles y materiales de oficina y cómputo"/>
    <n v="304084"/>
  </r>
  <r>
    <x v="1"/>
    <x v="31"/>
    <s v="Productos de papel, cartón e impresos"/>
    <n v="697235"/>
  </r>
  <r>
    <x v="1"/>
    <x v="32"/>
    <s v="Textiles y vestuario"/>
    <n v="1414800"/>
  </r>
  <r>
    <x v="1"/>
    <x v="33"/>
    <s v="Útiles y materiales de limpieza"/>
    <n v="1597420"/>
  </r>
  <r>
    <x v="1"/>
    <x v="38"/>
    <s v="Equipo de comunicación"/>
    <n v="20000"/>
  </r>
  <r>
    <x v="1"/>
    <x v="39"/>
    <s v="Equipo y mobiliario de oficina"/>
    <n v="10000"/>
  </r>
  <r>
    <x v="1"/>
    <x v="45"/>
    <s v="Equipo y programas de cómputo"/>
    <n v="348691"/>
  </r>
  <r>
    <x v="1"/>
    <x v="41"/>
    <s v="Maquinaria y equipo diverso"/>
    <n v="120000"/>
  </r>
  <r>
    <x v="1"/>
    <x v="4"/>
    <s v="Información "/>
    <n v="250000"/>
  </r>
  <r>
    <x v="1"/>
    <x v="59"/>
    <s v="Publicidad y propaganda "/>
    <n v="250000"/>
  </r>
  <r>
    <x v="1"/>
    <x v="6"/>
    <s v="Comisiones y gastos por servicios financieros y comerciales"/>
    <n v="1428215"/>
  </r>
  <r>
    <x v="1"/>
    <x v="11"/>
    <s v="Seguros "/>
    <n v="1262271"/>
  </r>
  <r>
    <x v="1"/>
    <x v="62"/>
    <s v="Obligaciones por contratos de seguros"/>
    <n v="1000000"/>
  </r>
  <r>
    <x v="1"/>
    <x v="44"/>
    <s v="Actividades de capacitación"/>
    <n v="300000"/>
  </r>
  <r>
    <x v="1"/>
    <x v="13"/>
    <s v="Mantenimiento y reparación de equipo de transporte"/>
    <n v="200000"/>
  </r>
  <r>
    <x v="1"/>
    <x v="14"/>
    <s v="Mantenimiento y reparación de equipo de comunicación"/>
    <n v="200000"/>
  </r>
  <r>
    <x v="1"/>
    <x v="16"/>
    <s v="Mantenimiento y reparación de equipo de cómputo y  sistemas de información"/>
    <n v="100000"/>
  </r>
  <r>
    <x v="1"/>
    <x v="18"/>
    <s v="Otros impuestos"/>
    <n v="150000"/>
  </r>
  <r>
    <x v="1"/>
    <x v="20"/>
    <s v="Combustibles y lubricantes "/>
    <n v="300000"/>
  </r>
  <r>
    <x v="1"/>
    <x v="21"/>
    <s v="Productos farmacéuticos y medicinales"/>
    <n v="200000"/>
  </r>
  <r>
    <x v="1"/>
    <x v="22"/>
    <s v="Tintas, pinturas y diluyentes "/>
    <n v="1237250"/>
  </r>
  <r>
    <x v="1"/>
    <x v="24"/>
    <s v="Materiales y productos metálicos "/>
    <n v="300000"/>
  </r>
  <r>
    <x v="1"/>
    <x v="47"/>
    <s v="Materiales y productos minerales y asfálticos "/>
    <n v="100000"/>
  </r>
  <r>
    <x v="1"/>
    <x v="25"/>
    <s v="Materiales y productos eléctricos,telefónicos y de cómputo"/>
    <n v="100000"/>
  </r>
  <r>
    <x v="1"/>
    <x v="27"/>
    <s v="Herramientas e instrumentos"/>
    <n v="50000"/>
  </r>
  <r>
    <x v="1"/>
    <x v="28"/>
    <s v="Repuestos y accesorios"/>
    <n v="100000"/>
  </r>
  <r>
    <x v="1"/>
    <x v="29"/>
    <s v="Útiles y materiales de oficina y cómputo"/>
    <n v="80000"/>
  </r>
  <r>
    <x v="1"/>
    <x v="31"/>
    <s v="Productos de papel, cartón e impresos"/>
    <n v="1500000"/>
  </r>
  <r>
    <x v="1"/>
    <x v="32"/>
    <s v="Textiles y vestuario"/>
    <n v="2399998"/>
  </r>
  <r>
    <x v="1"/>
    <x v="34"/>
    <s v="Útiles y materiales de resguardo y seguridad"/>
    <n v="750000"/>
  </r>
  <r>
    <x v="1"/>
    <x v="45"/>
    <s v="Equipo y programas de cómputo"/>
    <n v="100000"/>
  </r>
  <r>
    <x v="1"/>
    <x v="49"/>
    <s v="Alquiler de maquinaria equipo y mobiliario"/>
    <n v="1000000"/>
  </r>
  <r>
    <x v="1"/>
    <x v="1"/>
    <s v="Alquiler de equipo de cómputo"/>
    <n v="1550000"/>
  </r>
  <r>
    <x v="1"/>
    <x v="2"/>
    <s v="Alquiler y derechos para telecomunicaciones"/>
    <n v="1500000"/>
  </r>
  <r>
    <x v="1"/>
    <x v="53"/>
    <s v="Servicio de agua y alcantarillado "/>
    <n v="3500000"/>
  </r>
  <r>
    <x v="1"/>
    <x v="54"/>
    <s v="Servicio de energía eléctrica"/>
    <n v="5500000"/>
  </r>
  <r>
    <x v="1"/>
    <x v="63"/>
    <s v="Servicio de correo"/>
    <n v="50000"/>
  </r>
  <r>
    <x v="1"/>
    <x v="3"/>
    <s v="Servicio de telecomunicaciones"/>
    <n v="8000000"/>
  </r>
  <r>
    <x v="1"/>
    <x v="4"/>
    <s v="Información "/>
    <n v="250000"/>
  </r>
  <r>
    <x v="1"/>
    <x v="55"/>
    <s v="Impresión, encuadernación y otros"/>
    <n v="100000"/>
  </r>
  <r>
    <x v="1"/>
    <x v="8"/>
    <s v="Servicios generales "/>
    <n v="1500000"/>
  </r>
  <r>
    <x v="1"/>
    <x v="9"/>
    <s v="Otros servicios de gestion y apoyo"/>
    <n v="1500000"/>
  </r>
  <r>
    <x v="1"/>
    <x v="11"/>
    <s v="Seguros "/>
    <n v="620370"/>
  </r>
  <r>
    <x v="1"/>
    <x v="12"/>
    <s v=" Mantenimiento edificios y locales"/>
    <n v="1000000"/>
  </r>
  <r>
    <x v="1"/>
    <x v="14"/>
    <s v="Mantenimiento y reparación de equipo de comunicaciòn"/>
    <n v="250000"/>
  </r>
  <r>
    <x v="1"/>
    <x v="15"/>
    <s v="Mantenimiento y reparación de equipo y mobiliario de oficina"/>
    <n v="100000"/>
  </r>
  <r>
    <x v="1"/>
    <x v="16"/>
    <s v="Mantenimiento y reparación de equipos de cómputo y sistemas de información"/>
    <n v="350000"/>
  </r>
  <r>
    <x v="1"/>
    <x v="17"/>
    <s v="Mantenimiento y reparación de otros equipos"/>
    <n v="100000"/>
  </r>
  <r>
    <x v="1"/>
    <x v="21"/>
    <s v="Productos farmacéuticos y medicinales"/>
    <n v="500000"/>
  </r>
  <r>
    <x v="1"/>
    <x v="22"/>
    <s v="Tintas, pinturas y diluyentes "/>
    <n v="1000000"/>
  </r>
  <r>
    <x v="1"/>
    <x v="23"/>
    <s v="Otros productos químicos"/>
    <n v="200000"/>
  </r>
  <r>
    <x v="1"/>
    <x v="24"/>
    <s v="Materiales y productos metálicos "/>
    <n v="450000"/>
  </r>
  <r>
    <x v="1"/>
    <x v="47"/>
    <s v="Materiales y productos minerales y asfálticos "/>
    <n v="250000"/>
  </r>
  <r>
    <x v="1"/>
    <x v="48"/>
    <s v="Madera y sus derivados"/>
    <n v="250000"/>
  </r>
  <r>
    <x v="1"/>
    <x v="25"/>
    <s v="Materiales y productos eléctricos, telefónicos y de cómputo"/>
    <n v="500000"/>
  </r>
  <r>
    <x v="1"/>
    <x v="52"/>
    <s v="Materiales y productos de vidrio"/>
    <n v="200000"/>
  </r>
  <r>
    <x v="1"/>
    <x v="26"/>
    <s v="Materiales y productos de plástico"/>
    <n v="300000"/>
  </r>
  <r>
    <x v="1"/>
    <x v="27"/>
    <s v="Herramientas e instrumentos"/>
    <n v="400000"/>
  </r>
  <r>
    <x v="1"/>
    <x v="28"/>
    <s v="Repuestos y accesorios"/>
    <n v="250000"/>
  </r>
  <r>
    <x v="1"/>
    <x v="31"/>
    <s v="Productos de papel, cartón e impresos"/>
    <n v="450000"/>
  </r>
  <r>
    <x v="1"/>
    <x v="32"/>
    <s v="Textiles y vestuario"/>
    <n v="600000"/>
  </r>
  <r>
    <x v="1"/>
    <x v="33"/>
    <s v="Útiles y materiales de limpieza"/>
    <n v="1341149"/>
  </r>
  <r>
    <x v="1"/>
    <x v="34"/>
    <s v="Útiles y materiales de resguardo y seguridad"/>
    <n v="500000"/>
  </r>
  <r>
    <x v="1"/>
    <x v="35"/>
    <s v="Utiles y Materiales de Cocina y Comedor"/>
    <n v="200000"/>
  </r>
  <r>
    <x v="1"/>
    <x v="36"/>
    <s v="Otros útiles, materiales y suministros"/>
    <n v="150000"/>
  </r>
  <r>
    <x v="1"/>
    <x v="58"/>
    <s v="Maquinaria y equipo de producción"/>
    <n v="150000"/>
  </r>
  <r>
    <x v="1"/>
    <x v="38"/>
    <s v="Equipo de comunicación"/>
    <n v="500000"/>
  </r>
  <r>
    <x v="1"/>
    <x v="39"/>
    <s v="Equipo y mobiliario de oficina"/>
    <n v="1000000"/>
  </r>
  <r>
    <x v="1"/>
    <x v="45"/>
    <s v="Equipo y programas de cómputo"/>
    <n v="700000"/>
  </r>
  <r>
    <x v="1"/>
    <x v="41"/>
    <s v="Maquinaria y equipo diverso"/>
    <n v="700000"/>
  </r>
  <r>
    <x v="1"/>
    <x v="24"/>
    <s v="Materiales y productos metálicos "/>
    <n v="1000000"/>
  </r>
  <r>
    <x v="1"/>
    <x v="47"/>
    <s v="Materiales y productos minerales y asfálticos "/>
    <n v="1000000"/>
  </r>
  <r>
    <x v="1"/>
    <x v="1"/>
    <s v="Alquiler de equipo de cómputo"/>
    <n v="155000"/>
  </r>
  <r>
    <x v="1"/>
    <x v="4"/>
    <s v="Información "/>
    <n v="45000"/>
  </r>
  <r>
    <x v="1"/>
    <x v="59"/>
    <s v="Publicidad y propaganda "/>
    <n v="200000"/>
  </r>
  <r>
    <x v="1"/>
    <x v="9"/>
    <s v="Otros servicios de gestión y apoyo"/>
    <n v="100000"/>
  </r>
  <r>
    <x v="1"/>
    <x v="11"/>
    <s v="Seguros "/>
    <n v="2357120"/>
  </r>
  <r>
    <x v="1"/>
    <x v="13"/>
    <s v="Mantenimiento y reparación de equipo de transporte"/>
    <n v="300000"/>
  </r>
  <r>
    <x v="1"/>
    <x v="14"/>
    <s v="Mantenimiento y reparación de equipo de comunicación"/>
    <n v="100000"/>
  </r>
  <r>
    <x v="1"/>
    <x v="18"/>
    <s v="Otros impuestos"/>
    <n v="350000"/>
  </r>
  <r>
    <x v="1"/>
    <x v="20"/>
    <s v="Combustibles y lubricantes "/>
    <n v="1500000"/>
  </r>
  <r>
    <x v="1"/>
    <x v="28"/>
    <s v="Repuestos y accesorios"/>
    <n v="350000"/>
  </r>
  <r>
    <x v="1"/>
    <x v="31"/>
    <s v="Productos de papel, cartón e impresos"/>
    <n v="400000"/>
  </r>
  <r>
    <x v="1"/>
    <x v="32"/>
    <s v="Textiles y vestuario"/>
    <n v="1400000"/>
  </r>
  <r>
    <x v="1"/>
    <x v="34"/>
    <s v="Útiles y materiales de resguardo y seguridad"/>
    <n v="1460000"/>
  </r>
  <r>
    <x v="1"/>
    <x v="38"/>
    <s v="Equipo de comunicación"/>
    <n v="500000"/>
  </r>
  <r>
    <x v="1"/>
    <x v="1"/>
    <s v="Alquiler de equipo de cómputo"/>
    <n v="155000"/>
  </r>
  <r>
    <x v="1"/>
    <x v="4"/>
    <s v="Información "/>
    <n v="1000000"/>
  </r>
  <r>
    <x v="1"/>
    <x v="11"/>
    <s v="Seguros "/>
    <n v="206520"/>
  </r>
  <r>
    <x v="1"/>
    <x v="14"/>
    <s v="Mantenimiento y reparación equipo de comunicación"/>
    <n v="100000"/>
  </r>
  <r>
    <x v="1"/>
    <x v="16"/>
    <s v="Mantenimiento y reparacion de equipo de computo y sistemas de informacion"/>
    <n v="200000"/>
  </r>
  <r>
    <x v="1"/>
    <x v="22"/>
    <s v="Tintas, pinturas y diluyentes "/>
    <n v="164000"/>
  </r>
  <r>
    <x v="1"/>
    <x v="24"/>
    <s v="Materiales y productos metálicos"/>
    <n v="2000"/>
  </r>
  <r>
    <x v="1"/>
    <x v="27"/>
    <s v="Herramientas e instrumentos"/>
    <n v="100000"/>
  </r>
  <r>
    <x v="1"/>
    <x v="29"/>
    <s v="Útiles y materiales de oficina y cómputo"/>
    <n v="10472"/>
  </r>
  <r>
    <x v="1"/>
    <x v="31"/>
    <s v="Productos de papel, cartón e impresos"/>
    <n v="117500"/>
  </r>
  <r>
    <x v="1"/>
    <x v="32"/>
    <s v="Textiles y vestuario"/>
    <n v="101650"/>
  </r>
  <r>
    <x v="1"/>
    <x v="34"/>
    <s v="Utiles y materiales de resguardo y seguridad"/>
    <n v="20000"/>
  </r>
  <r>
    <x v="1"/>
    <x v="1"/>
    <s v="Alquiler de equipo de cómputo"/>
    <n v="155000"/>
  </r>
  <r>
    <x v="1"/>
    <x v="11"/>
    <s v="Seguros "/>
    <n v="836609"/>
  </r>
  <r>
    <x v="1"/>
    <x v="13"/>
    <s v="Mantenimiento y reparación de equipo de transporte"/>
    <n v="1000000"/>
  </r>
  <r>
    <x v="1"/>
    <x v="18"/>
    <s v="Otros impuestos"/>
    <n v="50000"/>
  </r>
  <r>
    <x v="1"/>
    <x v="19"/>
    <s v="Otros servicios no especificados"/>
    <n v="25000"/>
  </r>
  <r>
    <x v="1"/>
    <x v="20"/>
    <s v="Combustibles y lubricantes "/>
    <n v="500000"/>
  </r>
  <r>
    <x v="1"/>
    <x v="22"/>
    <s v="Tintas, pinturas y diluyentes "/>
    <n v="60000"/>
  </r>
  <r>
    <x v="1"/>
    <x v="27"/>
    <s v="Herramientas e instrumentos"/>
    <n v="50000"/>
  </r>
  <r>
    <x v="1"/>
    <x v="28"/>
    <s v="Repuestos y accesorios"/>
    <n v="800000"/>
  </r>
  <r>
    <x v="1"/>
    <x v="29"/>
    <s v="Útiles y materiales de oficina y cómputo"/>
    <n v="45000"/>
  </r>
  <r>
    <x v="1"/>
    <x v="31"/>
    <s v="Productos de papel, cartón e impresos"/>
    <n v="30000"/>
  </r>
  <r>
    <x v="1"/>
    <x v="32"/>
    <s v="Textiles y vestuario"/>
    <n v="300000"/>
  </r>
  <r>
    <x v="1"/>
    <x v="33"/>
    <s v="Útiles y materiales de limpieza"/>
    <n v="30000"/>
  </r>
  <r>
    <x v="1"/>
    <x v="38"/>
    <s v="Equipo de Comunicación "/>
    <n v="350000"/>
  </r>
  <r>
    <x v="1"/>
    <x v="45"/>
    <s v="Equipo y programas de cómputo"/>
    <n v="350000"/>
  </r>
  <r>
    <x v="1"/>
    <x v="49"/>
    <s v="Alquiler de maquinaria equipo y mobiliario"/>
    <n v="1000000"/>
  </r>
  <r>
    <x v="1"/>
    <x v="4"/>
    <s v="Información "/>
    <n v="300000"/>
  </r>
  <r>
    <x v="1"/>
    <x v="21"/>
    <s v="Productos farmaceuticos y medicinales"/>
    <n v="200000"/>
  </r>
  <r>
    <x v="1"/>
    <x v="24"/>
    <s v="Materiales y productos metálicos "/>
    <n v="300000"/>
  </r>
  <r>
    <x v="1"/>
    <x v="26"/>
    <s v="Materiales y productos de plastico"/>
    <n v="300000"/>
  </r>
  <r>
    <x v="1"/>
    <x v="27"/>
    <s v="Herramientas e Instrumentos"/>
    <n v="600000"/>
  </r>
  <r>
    <x v="1"/>
    <x v="33"/>
    <s v="Utiles y materiales de limpieza"/>
    <n v="200000"/>
  </r>
  <r>
    <x v="2"/>
    <x v="11"/>
    <s v="Seguros "/>
    <n v="131565"/>
  </r>
  <r>
    <x v="2"/>
    <x v="27"/>
    <s v="Herramientas e instrumentos"/>
    <n v="100000"/>
  </r>
  <r>
    <x v="2"/>
    <x v="32"/>
    <s v="Textiles y vestuario"/>
    <n v="250000"/>
  </r>
  <r>
    <x v="2"/>
    <x v="33"/>
    <s v="Utiles y materiales de limpieza"/>
    <n v="10000"/>
  </r>
  <r>
    <x v="2"/>
    <x v="34"/>
    <s v="Utiles, materiales de resguardo y Seguridad"/>
    <n v="50000"/>
  </r>
  <r>
    <x v="2"/>
    <x v="58"/>
    <s v="Maquinaria y equipo para la producción"/>
    <n v="50000"/>
  </r>
  <r>
    <x v="2"/>
    <x v="38"/>
    <s v="Equipo de comunicación"/>
    <n v="100000"/>
  </r>
  <r>
    <x v="2"/>
    <x v="49"/>
    <s v="Alquiler de maquinaria equipo y mobiliario"/>
    <n v="5000003"/>
  </r>
  <r>
    <x v="2"/>
    <x v="1"/>
    <s v="Alquiler de equipo de cómputo"/>
    <n v="5106392"/>
  </r>
  <r>
    <x v="2"/>
    <x v="3"/>
    <s v="Servicio de telecomunicaciones"/>
    <n v="1500000"/>
  </r>
  <r>
    <x v="2"/>
    <x v="4"/>
    <s v="Información "/>
    <n v="1400000"/>
  </r>
  <r>
    <x v="2"/>
    <x v="55"/>
    <s v="Impresión, encuadernación y otros"/>
    <n v="500000"/>
  </r>
  <r>
    <x v="2"/>
    <x v="64"/>
    <s v="Servicios de ingeniería"/>
    <n v="31000000"/>
  </r>
  <r>
    <x v="2"/>
    <x v="8"/>
    <s v="Servicios generales "/>
    <n v="1700000"/>
  </r>
  <r>
    <x v="2"/>
    <x v="9"/>
    <s v="Otros servicios de gestión y apoyo"/>
    <n v="200000"/>
  </r>
  <r>
    <x v="2"/>
    <x v="11"/>
    <s v="Seguros "/>
    <n v="7557457"/>
  </r>
  <r>
    <x v="2"/>
    <x v="44"/>
    <s v="Actividades de capacitación"/>
    <n v="1000000"/>
  </r>
  <r>
    <x v="2"/>
    <x v="50"/>
    <s v="Mantenimiento y reparación de maquinaria y equipo de producción"/>
    <n v="5000000"/>
  </r>
  <r>
    <x v="2"/>
    <x v="13"/>
    <s v=" Mantenimiento y reparación de equipo de transporte"/>
    <n v="4000000"/>
  </r>
  <r>
    <x v="2"/>
    <x v="14"/>
    <s v="Mantenimiento y reparación equipo de comunicación"/>
    <n v="200000"/>
  </r>
  <r>
    <x v="2"/>
    <x v="15"/>
    <s v="Mantenimiento y reparación equipo de oficina"/>
    <n v="200000"/>
  </r>
  <r>
    <x v="2"/>
    <x v="16"/>
    <s v="Mantenimiento y reparación equipo de cómputo y sistemas de informacion"/>
    <n v="200000"/>
  </r>
  <r>
    <x v="2"/>
    <x v="17"/>
    <s v="Mantenimiento y reparación otros equipos"/>
    <n v="350000"/>
  </r>
  <r>
    <x v="2"/>
    <x v="18"/>
    <s v="Otros impuestos"/>
    <n v="320000"/>
  </r>
  <r>
    <x v="2"/>
    <x v="65"/>
    <s v="Servicos de regulacion "/>
    <n v="200000"/>
  </r>
  <r>
    <x v="2"/>
    <x v="51"/>
    <s v="Dedducibles"/>
    <n v="500000"/>
  </r>
  <r>
    <x v="2"/>
    <x v="20"/>
    <s v="Combustibles y lubricantes "/>
    <n v="8000000"/>
  </r>
  <r>
    <x v="2"/>
    <x v="22"/>
    <s v="Tintas pinturas y diluyentes"/>
    <n v="5000000"/>
  </r>
  <r>
    <x v="2"/>
    <x v="24"/>
    <s v="Materiales y productos metálicos "/>
    <n v="8000000"/>
  </r>
  <r>
    <x v="2"/>
    <x v="47"/>
    <s v="Materiales y productos minerales y asfálticos "/>
    <n v="99760664"/>
  </r>
  <r>
    <x v="2"/>
    <x v="48"/>
    <s v="Madera y sus derivados"/>
    <n v="5000000"/>
  </r>
  <r>
    <x v="2"/>
    <x v="25"/>
    <s v="Materiales y productos eléctricos, Telefonicos  y computo"/>
    <n v="300000"/>
  </r>
  <r>
    <x v="2"/>
    <x v="26"/>
    <s v="Materiales y productos de plástico"/>
    <n v="5000000"/>
  </r>
  <r>
    <x v="2"/>
    <x v="27"/>
    <s v="Herramientas e instrumentos"/>
    <n v="500000"/>
  </r>
  <r>
    <x v="2"/>
    <x v="28"/>
    <s v="Repuestos y accesorios"/>
    <n v="6000000"/>
  </r>
  <r>
    <x v="2"/>
    <x v="29"/>
    <s v="Útiles y materiales de oficina y cómputo"/>
    <n v="500000"/>
  </r>
  <r>
    <x v="2"/>
    <x v="31"/>
    <s v="Productos de papel, cartón e impresos"/>
    <n v="100000"/>
  </r>
  <r>
    <x v="2"/>
    <x v="32"/>
    <s v="Textiles y vestuario"/>
    <n v="1500000"/>
  </r>
  <r>
    <x v="2"/>
    <x v="33"/>
    <s v="Utiles y materiales de limpieza"/>
    <n v="200000"/>
  </r>
  <r>
    <x v="2"/>
    <x v="34"/>
    <s v="Utiles y materiales de resguardo y seguridad"/>
    <n v="100000"/>
  </r>
  <r>
    <x v="2"/>
    <x v="36"/>
    <s v="Otros útiles, materiales y suministros"/>
    <n v="100000"/>
  </r>
  <r>
    <x v="2"/>
    <x v="45"/>
    <s v="Equipo y programas de cómputo"/>
    <n v="3000000"/>
  </r>
  <r>
    <x v="2"/>
    <x v="41"/>
    <s v="Maquinaria y equipo diverso"/>
    <n v="1500000"/>
  </r>
  <r>
    <x v="2"/>
    <x v="66"/>
    <s v="Bienes intangibles"/>
    <n v="3000000"/>
  </r>
  <r>
    <x v="2"/>
    <x v="11"/>
    <s v="Seguros "/>
    <n v="2135692"/>
  </r>
  <r>
    <x v="2"/>
    <x v="20"/>
    <s v="Combustibles y lubricantes "/>
    <n v="1986191"/>
  </r>
  <r>
    <x v="2"/>
    <x v="28"/>
    <s v="Repuestos y accesorios"/>
    <n v="1000000"/>
  </r>
  <r>
    <x v="2"/>
    <x v="32"/>
    <s v="Textiles y vestuario"/>
    <n v="1900000"/>
  </r>
  <r>
    <x v="2"/>
    <x v="24"/>
    <s v="Materiales y productos metálicos "/>
    <n v="500000"/>
  </r>
  <r>
    <x v="2"/>
    <x v="47"/>
    <s v="Materiales y productos minerales y asfálticos "/>
    <n v="1000000"/>
  </r>
  <r>
    <x v="2"/>
    <x v="48"/>
    <s v="Madera y sus derivados"/>
    <n v="600000"/>
  </r>
  <r>
    <x v="2"/>
    <x v="26"/>
    <s v="Materiales y productos de plástico"/>
    <n v="500000"/>
  </r>
  <r>
    <x v="2"/>
    <x v="24"/>
    <s v="Materiales y productos metálicos "/>
    <n v="1500000"/>
  </r>
  <r>
    <x v="2"/>
    <x v="47"/>
    <s v="Materiales y productos minerales y asfálticos "/>
    <n v="500000"/>
  </r>
  <r>
    <x v="2"/>
    <x v="26"/>
    <s v="Materiales y productos de plastico"/>
    <n v="500000"/>
  </r>
  <r>
    <x v="2"/>
    <x v="67"/>
    <s v="Vías de comunicación terrestre"/>
    <n v="20000000"/>
  </r>
  <r>
    <x v="2"/>
    <x v="67"/>
    <s v="Vías de comunicación terrestre"/>
    <n v="20000000"/>
  </r>
  <r>
    <x v="2"/>
    <x v="67"/>
    <s v="Vías de comunicación terrestre"/>
    <n v="20000000"/>
  </r>
  <r>
    <x v="2"/>
    <x v="67"/>
    <s v="Vías de comunicación terrestre"/>
    <n v="20000000"/>
  </r>
  <r>
    <x v="2"/>
    <x v="67"/>
    <s v="Vías de comunicación terrestre"/>
    <n v="20000000"/>
  </r>
  <r>
    <x v="2"/>
    <x v="67"/>
    <s v="Vías de comunicación terrestre"/>
    <n v="25000000"/>
  </r>
  <r>
    <x v="2"/>
    <x v="67"/>
    <s v="Vías de comunicación terrestre"/>
    <n v="10000000"/>
  </r>
  <r>
    <x v="2"/>
    <x v="67"/>
    <s v="Vías de comunicación terrestre"/>
    <n v="55000000"/>
  </r>
  <r>
    <x v="2"/>
    <x v="67"/>
    <s v="Vías de comunicación terrestre"/>
    <n v="40000000"/>
  </r>
  <r>
    <x v="2"/>
    <x v="67"/>
    <s v="Vías de comunicación terrestre"/>
    <n v="30000000"/>
  </r>
  <r>
    <x v="2"/>
    <x v="11"/>
    <s v="Seguros "/>
    <n v="899589"/>
  </r>
  <r>
    <x v="2"/>
    <x v="32"/>
    <s v="Textiles y vestuario"/>
    <n v="600000"/>
  </r>
  <r>
    <x v="2"/>
    <x v="1"/>
    <s v="Alquiler de equipo de cómputo"/>
    <n v="155000"/>
  </r>
  <r>
    <x v="2"/>
    <x v="4"/>
    <s v="Información "/>
    <n v="100000"/>
  </r>
  <r>
    <x v="2"/>
    <x v="55"/>
    <s v="Impresión, encuadernación y otros"/>
    <n v="100000"/>
  </r>
  <r>
    <x v="2"/>
    <x v="7"/>
    <s v="Servicio tranferencias electronicas de sistema de información "/>
    <n v="1800000"/>
  </r>
  <r>
    <x v="2"/>
    <x v="64"/>
    <s v="Servicios de Ingenieria"/>
    <n v="500000"/>
  </r>
  <r>
    <x v="2"/>
    <x v="8"/>
    <s v="Servicios generales "/>
    <n v="150000"/>
  </r>
  <r>
    <x v="2"/>
    <x v="9"/>
    <s v="Otros servicios de gestión y apoyo"/>
    <n v="120000"/>
  </r>
  <r>
    <x v="2"/>
    <x v="11"/>
    <s v="Seguros "/>
    <n v="3375263"/>
  </r>
  <r>
    <x v="2"/>
    <x v="13"/>
    <s v="Mantenimiento y reparación de equipo de transporte"/>
    <n v="650000"/>
  </r>
  <r>
    <x v="2"/>
    <x v="14"/>
    <s v="Mantenimiento y reparación de equipo de comunicación"/>
    <n v="100000"/>
  </r>
  <r>
    <x v="2"/>
    <x v="18"/>
    <s v="Otros impuestos"/>
    <n v="100000"/>
  </r>
  <r>
    <x v="2"/>
    <x v="20"/>
    <s v="Combustibles y lubricantes "/>
    <n v="1000000"/>
  </r>
  <r>
    <x v="2"/>
    <x v="22"/>
    <s v="Tintas, pinturas y diluyentes "/>
    <n v="266000"/>
  </r>
  <r>
    <x v="2"/>
    <x v="28"/>
    <s v="Repuestos y accesorios"/>
    <n v="1000000"/>
  </r>
  <r>
    <x v="2"/>
    <x v="29"/>
    <s v="Útiles y materiales de oficina y cómputo"/>
    <n v="100000"/>
  </r>
  <r>
    <x v="2"/>
    <x v="31"/>
    <s v="Productos de papel, cartón e impresos"/>
    <n v="422170"/>
  </r>
  <r>
    <x v="2"/>
    <x v="32"/>
    <s v="Textiles y vestuario"/>
    <n v="519200"/>
  </r>
  <r>
    <x v="2"/>
    <x v="34"/>
    <s v="Utiles y materiales de resguadrdo y seguridad"/>
    <n v="200000"/>
  </r>
  <r>
    <x v="2"/>
    <x v="38"/>
    <s v="Equipo de comunicación"/>
    <n v="70000"/>
  </r>
  <r>
    <x v="2"/>
    <x v="45"/>
    <s v="Equipo y programas de cómputo"/>
    <n v="147581"/>
  </r>
  <r>
    <x v="2"/>
    <x v="1"/>
    <s v="Alquiler de equipo de cómputo"/>
    <n v="155000"/>
  </r>
  <r>
    <x v="2"/>
    <x v="11"/>
    <s v="Seguros "/>
    <n v="429827"/>
  </r>
  <r>
    <x v="2"/>
    <x v="22"/>
    <s v="Tintas, pinturas y diluyentes "/>
    <n v="64000"/>
  </r>
  <r>
    <x v="2"/>
    <x v="24"/>
    <s v="Materiales y productos metálicos"/>
    <n v="8000"/>
  </r>
  <r>
    <x v="2"/>
    <x v="48"/>
    <s v="Maderas y sus derivados"/>
    <n v="10000"/>
  </r>
  <r>
    <x v="2"/>
    <x v="29"/>
    <s v="Útiles y materiales de oficina y cómputo"/>
    <n v="35986"/>
  </r>
  <r>
    <x v="2"/>
    <x v="31"/>
    <s v="Productos de papel, cartón e impresos"/>
    <n v="50700"/>
  </r>
  <r>
    <x v="2"/>
    <x v="32"/>
    <s v="Textiles y vestuario"/>
    <n v="153300"/>
  </r>
  <r>
    <x v="2"/>
    <x v="11"/>
    <s v="Seguros "/>
    <n v="419722"/>
  </r>
  <r>
    <x v="2"/>
    <x v="47"/>
    <s v="Materiales y productos minerales y asfálticos"/>
    <n v="1660780"/>
  </r>
  <r>
    <x v="2"/>
    <x v="68"/>
    <s v="Equipo y mobiliario educacional, deportivo y recreativo"/>
    <n v="24355380"/>
  </r>
  <r>
    <x v="2"/>
    <x v="67"/>
    <s v="Vías de comunicación terrestre"/>
    <n v="16236920"/>
  </r>
  <r>
    <x v="2"/>
    <x v="69"/>
    <s v="Otras Construcciones, adiciones y mejoras, total proyecto "/>
    <n v="16236920"/>
  </r>
  <r>
    <x v="2"/>
    <x v="67"/>
    <s v="Vía de comunicación Terrestre"/>
    <n v="5858729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5">
  <r>
    <s v="5.01.01.0.01.01"/>
    <s v="Sueldos para cargos fijos "/>
    <n v="323654112"/>
    <x v="0"/>
    <x v="0"/>
    <x v="0"/>
  </r>
  <r>
    <s v="5.01.01.0.01.03"/>
    <s v="Servicios especiales "/>
    <n v="24455964"/>
    <x v="0"/>
    <x v="0"/>
    <x v="1"/>
  </r>
  <r>
    <s v="5.01.01.0.02.01"/>
    <s v="Tiempo extraordinario"/>
    <n v="400000"/>
    <x v="0"/>
    <x v="1"/>
    <x v="2"/>
  </r>
  <r>
    <s v="5.01.01.0.02.03"/>
    <s v="Disponibilidad laboral"/>
    <n v="1690500"/>
    <x v="0"/>
    <x v="1"/>
    <x v="3"/>
  </r>
  <r>
    <s v="5.01.01.0.02.05"/>
    <s v="Dietas"/>
    <n v="50433144"/>
    <x v="0"/>
    <x v="1"/>
    <x v="4"/>
  </r>
  <r>
    <s v="5.01.01.0.03.01"/>
    <s v="Retribución por años servidos "/>
    <n v="55394940"/>
    <x v="0"/>
    <x v="2"/>
    <x v="5"/>
  </r>
  <r>
    <s v="5.01.01.0.03.02"/>
    <s v="Restricción al ejercicio liberal de la profesión "/>
    <n v="72637172"/>
    <x v="0"/>
    <x v="2"/>
    <x v="6"/>
  </r>
  <r>
    <s v="5.01.01.0.03.03"/>
    <s v="Décimotercer mes"/>
    <n v="43155187"/>
    <x v="0"/>
    <x v="2"/>
    <x v="7"/>
  </r>
  <r>
    <s v="5.01.01.0.03.04"/>
    <s v="Salario escolar"/>
    <n v="39836783"/>
    <x v="0"/>
    <x v="2"/>
    <x v="8"/>
  </r>
  <r>
    <s v="5.01.01.0.04.01"/>
    <s v="Contribución Patronal al Seguro de Salud de la Caja Costarricense del Seguro Social"/>
    <n v="47921426"/>
    <x v="0"/>
    <x v="3"/>
    <x v="9"/>
  </r>
  <r>
    <s v="5.01.01.0.04.05"/>
    <s v="Contribución Patronal al Banco Popular y de Desarrollo Comunal"/>
    <n v="2590347"/>
    <x v="0"/>
    <x v="3"/>
    <x v="10"/>
  </r>
  <r>
    <s v="5.01.01.0.05.01"/>
    <s v="Contribución Patronal al Seguro de Pensiones de la Caja Costarricense del Seguro Social  "/>
    <n v="28079365"/>
    <x v="0"/>
    <x v="4"/>
    <x v="11"/>
  </r>
  <r>
    <s v="5.01.01.0.05.02"/>
    <s v="Aporte Patronal al Régimen Obligatorio de Pensiones Complementarias  "/>
    <n v="15542084"/>
    <x v="0"/>
    <x v="4"/>
    <x v="12"/>
  </r>
  <r>
    <s v="5.01.01.0.05.03"/>
    <s v="Aporte Patronal al Fondo de Capitalización Laboral "/>
    <n v="7771042"/>
    <x v="0"/>
    <x v="4"/>
    <x v="13"/>
  </r>
  <r>
    <s v="5.01.01.1.01.01"/>
    <s v="Alquiler de edificios, locales y terrenos"/>
    <n v="1100100"/>
    <x v="0"/>
    <x v="5"/>
    <x v="14"/>
  </r>
  <r>
    <s v="5.01.01.1.01.03"/>
    <s v="Alquiler de equipo de cómputo"/>
    <n v="1250000"/>
    <x v="0"/>
    <x v="5"/>
    <x v="15"/>
  </r>
  <r>
    <s v="5.01.01.1.01.04"/>
    <s v="Alquiler y Derechos para Telecomunicaciones"/>
    <n v="550000"/>
    <x v="0"/>
    <x v="5"/>
    <x v="16"/>
  </r>
  <r>
    <s v="5.01.01.1.02.04"/>
    <s v="Servicio de telecomunicaciones"/>
    <n v="600000"/>
    <x v="0"/>
    <x v="6"/>
    <x v="17"/>
  </r>
  <r>
    <s v="5.01.01.1.03.01"/>
    <s v="Información "/>
    <n v="1000000"/>
    <x v="0"/>
    <x v="7"/>
    <x v="18"/>
  </r>
  <r>
    <s v="5.01.01.1.03.02"/>
    <s v="Publicidad y propaganda "/>
    <n v="900000"/>
    <x v="0"/>
    <x v="7"/>
    <x v="19"/>
  </r>
  <r>
    <s v="5.01.01.1.03.03"/>
    <s v="Impresión, encuadernación y otros"/>
    <n v="871831"/>
    <x v="0"/>
    <x v="7"/>
    <x v="20"/>
  </r>
  <r>
    <s v="5.01.01.1.03.04"/>
    <s v="Transporte de bienes"/>
    <n v="1500000"/>
    <x v="0"/>
    <x v="7"/>
    <x v="21"/>
  </r>
  <r>
    <s v="5.01.01.1.03.06"/>
    <s v="Comisiones y gastos por servicios financieros y comerciales"/>
    <n v="10756766"/>
    <x v="0"/>
    <x v="7"/>
    <x v="22"/>
  </r>
  <r>
    <s v="5.01.01.1.03.07"/>
    <s v="Servicio tranferencias electronicas de sistema de información "/>
    <n v="500000"/>
    <x v="0"/>
    <x v="7"/>
    <x v="23"/>
  </r>
  <r>
    <s v="5.01.01.1.04.02"/>
    <s v="Servicios jurídicos"/>
    <n v="500000"/>
    <x v="0"/>
    <x v="8"/>
    <x v="24"/>
  </r>
  <r>
    <s v="5.01.01.1.04.04"/>
    <s v="Servicios de Ciencias Económicas y Sociales"/>
    <n v="500000"/>
    <x v="0"/>
    <x v="8"/>
    <x v="25"/>
  </r>
  <r>
    <s v="5.01.01.1.04.06"/>
    <s v="Servicios generales "/>
    <n v="380000"/>
    <x v="0"/>
    <x v="8"/>
    <x v="26"/>
  </r>
  <r>
    <s v="5.01.01.1.04.99"/>
    <s v="Otros servicios de gestión y apoyo"/>
    <n v="920000"/>
    <x v="0"/>
    <x v="8"/>
    <x v="27"/>
  </r>
  <r>
    <s v="5.01.01.1.06.01"/>
    <s v="Seguros "/>
    <n v="9161389"/>
    <x v="0"/>
    <x v="9"/>
    <x v="28"/>
  </r>
  <r>
    <s v="5.01.01.1.07.01"/>
    <s v="Actividades de capacitación"/>
    <n v="600000"/>
    <x v="0"/>
    <x v="10"/>
    <x v="29"/>
  </r>
  <r>
    <s v="5.01.01.1.08.01"/>
    <s v="Mantenimiento de edificios y locales"/>
    <n v="150000"/>
    <x v="0"/>
    <x v="11"/>
    <x v="30"/>
  </r>
  <r>
    <s v="5.01.01.1.08.05"/>
    <s v="Mantenimiento y reparación de equipo de transporte"/>
    <n v="500000"/>
    <x v="0"/>
    <x v="11"/>
    <x v="31"/>
  </r>
  <r>
    <s v="5.01.01.1.08.06"/>
    <s v="Mantenimiento y reparación de equipo de comunicación"/>
    <n v="50000"/>
    <x v="0"/>
    <x v="11"/>
    <x v="32"/>
  </r>
  <r>
    <s v="5.01.01.1.08.07"/>
    <s v="Mantenimiento y reparación de equipo y mobiliario de oficina"/>
    <n v="360000"/>
    <x v="0"/>
    <x v="11"/>
    <x v="33"/>
  </r>
  <r>
    <s v="5.01.01.1.08.08"/>
    <s v="Mantenimiento y reparación de equipo de cómputo y sistemas de información"/>
    <n v="700000"/>
    <x v="0"/>
    <x v="11"/>
    <x v="34"/>
  </r>
  <r>
    <s v="5.01.01.1.08.99"/>
    <s v="Mantenimiento y reparación de otros equipos"/>
    <n v="400000"/>
    <x v="0"/>
    <x v="11"/>
    <x v="35"/>
  </r>
  <r>
    <s v="5.01.01.1.09.99"/>
    <s v="Otros impuestos"/>
    <n v="550000"/>
    <x v="0"/>
    <x v="12"/>
    <x v="36"/>
  </r>
  <r>
    <s v="5.01.01.1.99.99"/>
    <s v="Otros servicios no especificados"/>
    <n v="5000"/>
    <x v="0"/>
    <x v="13"/>
    <x v="37"/>
  </r>
  <r>
    <s v="5.01.01.2.01.01"/>
    <s v="Combustibles y lubricantes "/>
    <n v="1600000"/>
    <x v="0"/>
    <x v="14"/>
    <x v="38"/>
  </r>
  <r>
    <s v="5.01.01.2.01.02"/>
    <s v="Productos farmacéuticos y medicinales"/>
    <n v="200000"/>
    <x v="0"/>
    <x v="14"/>
    <x v="39"/>
  </r>
  <r>
    <s v="5.01.01.2.01.04"/>
    <s v="Tintas, pinturas y diluyentes "/>
    <n v="960000"/>
    <x v="0"/>
    <x v="14"/>
    <x v="40"/>
  </r>
  <r>
    <s v="5.01.01.2.01.99"/>
    <s v="Otros productos quimicos"/>
    <n v="750000"/>
    <x v="0"/>
    <x v="14"/>
    <x v="41"/>
  </r>
  <r>
    <s v="5.01.01.2.03.01"/>
    <s v="Materiales y productos metalicos"/>
    <n v="110000"/>
    <x v="0"/>
    <x v="15"/>
    <x v="42"/>
  </r>
  <r>
    <s v="5.01.01.2.03.04"/>
    <s v="Materiales y productos eléctricos, telefónicos y de cómputo"/>
    <n v="49000"/>
    <x v="0"/>
    <x v="15"/>
    <x v="43"/>
  </r>
  <r>
    <s v="5.01.01.2.03.06"/>
    <s v="Materiales y productos plásticos"/>
    <n v="165000"/>
    <x v="0"/>
    <x v="15"/>
    <x v="44"/>
  </r>
  <r>
    <s v="5.01.01.2.04.01"/>
    <s v="Herramientas e instrumentos"/>
    <n v="183000"/>
    <x v="0"/>
    <x v="16"/>
    <x v="45"/>
  </r>
  <r>
    <s v="5.01.01.2.04.02"/>
    <s v="Repuestos y accesorios"/>
    <n v="1000000"/>
    <x v="0"/>
    <x v="16"/>
    <x v="46"/>
  </r>
  <r>
    <s v="5.01.01.2.99.01"/>
    <s v="Útiles, materiales de oficina y cómputo"/>
    <n v="550570"/>
    <x v="0"/>
    <x v="17"/>
    <x v="47"/>
  </r>
  <r>
    <s v="5.01.01.2.99.03"/>
    <s v="Productos de papel, cartón e impresos"/>
    <n v="1810647"/>
    <x v="0"/>
    <x v="17"/>
    <x v="48"/>
  </r>
  <r>
    <s v="5.01.01.2.99.04"/>
    <s v="Textiles y vestuario"/>
    <n v="942350"/>
    <x v="0"/>
    <x v="17"/>
    <x v="49"/>
  </r>
  <r>
    <s v="5.01.01.2.99.05"/>
    <s v="Útiles y materiales de limpieza"/>
    <n v="240000"/>
    <x v="0"/>
    <x v="17"/>
    <x v="50"/>
  </r>
  <r>
    <s v="5.01.01.2.99.99"/>
    <s v="Otros útiles, materiales y suministros"/>
    <n v="175000"/>
    <x v="0"/>
    <x v="17"/>
    <x v="51"/>
  </r>
  <r>
    <s v="5.01.01.5.01.03"/>
    <s v="Equipo de comunicación"/>
    <n v="380000"/>
    <x v="0"/>
    <x v="18"/>
    <x v="52"/>
  </r>
  <r>
    <s v="5.01.01.5.01.04"/>
    <s v="Equipo y mobiliario de oficina"/>
    <n v="640000"/>
    <x v="0"/>
    <x v="18"/>
    <x v="53"/>
  </r>
  <r>
    <s v="5.01.01.5.01.05"/>
    <s v="Equipo y programas de cómputo"/>
    <n v="1330650"/>
    <x v="0"/>
    <x v="18"/>
    <x v="54"/>
  </r>
  <r>
    <s v="5.01.01.5.01.06"/>
    <s v="Equipo Sanitario de Laboratorio e Investigación"/>
    <n v="350000"/>
    <x v="0"/>
    <x v="18"/>
    <x v="55"/>
  </r>
  <r>
    <s v="5.01.01.5.01.99"/>
    <s v="Maquinaria y Equipo Diversos"/>
    <n v="523000"/>
    <x v="0"/>
    <x v="18"/>
    <x v="56"/>
  </r>
  <r>
    <s v="5.01.01.5.99.03"/>
    <s v="Bienes Intangibles"/>
    <n v="1000000"/>
    <x v="0"/>
    <x v="19"/>
    <x v="57"/>
  </r>
  <r>
    <s v="5.01.01.6.02.03"/>
    <s v="Ayudas a funcionarios "/>
    <n v="100000"/>
    <x v="0"/>
    <x v="20"/>
    <x v="58"/>
  </r>
  <r>
    <s v="5.01.01.6.03.01"/>
    <s v="Prestaciones legales"/>
    <n v="5180695"/>
    <x v="0"/>
    <x v="21"/>
    <x v="59"/>
  </r>
  <r>
    <s v="5.01.01.6.03.99"/>
    <s v="Otras prestaciones a terceras personas"/>
    <n v="2590347"/>
    <x v="0"/>
    <x v="21"/>
    <x v="60"/>
  </r>
  <r>
    <s v="5.01.01.9.02.01"/>
    <s v="Recursos  sin asignacion presupuestaria"/>
    <n v="424536"/>
    <x v="0"/>
    <x v="22"/>
    <x v="61"/>
  </r>
  <r>
    <s v="5.01.02.0.01.01"/>
    <s v="Sueldos para cargos fijos "/>
    <n v="31911228"/>
    <x v="0"/>
    <x v="0"/>
    <x v="0"/>
  </r>
  <r>
    <s v="5.01.02.0.03.01"/>
    <s v="Retribución por años servidos "/>
    <n v="6551444"/>
    <x v="0"/>
    <x v="2"/>
    <x v="5"/>
  </r>
  <r>
    <s v="5.01.02.0.03.02"/>
    <s v="Restricción al ejercicio liberal de la profesión "/>
    <n v="20742298"/>
    <x v="0"/>
    <x v="2"/>
    <x v="6"/>
  </r>
  <r>
    <s v="5.01.02.0.03.03"/>
    <s v="Décimotercer mes"/>
    <n v="5342591"/>
    <x v="0"/>
    <x v="2"/>
    <x v="7"/>
  </r>
  <r>
    <s v="5.01.02.0.03.04"/>
    <s v="Salario escolar"/>
    <n v="4931774"/>
    <x v="0"/>
    <x v="2"/>
    <x v="8"/>
  </r>
  <r>
    <s v="5.01.02.0.04.01"/>
    <s v="Contribución Patronal al Seguro de Salud de la Caja Costarricense del Seguro Social"/>
    <n v="5932649"/>
    <x v="0"/>
    <x v="3"/>
    <x v="9"/>
  </r>
  <r>
    <s v="5.01.02.0.04.05"/>
    <s v="Contribución Patronal al Banco Popular y de Desarrollo Comunal"/>
    <n v="320684"/>
    <x v="0"/>
    <x v="3"/>
    <x v="10"/>
  </r>
  <r>
    <s v="5.01.02.0.05.01"/>
    <s v="Contribución Patronal al Seguro de Pensiones de la Caja Costarricense del Seguro Social  "/>
    <n v="3476212"/>
    <x v="0"/>
    <x v="4"/>
    <x v="11"/>
  </r>
  <r>
    <s v="5.01.02.0.05.02"/>
    <s v="Aporte Patronal al Régimen Obligatorio de Pensiones Complementarias  "/>
    <n v="1924102"/>
    <x v="0"/>
    <x v="4"/>
    <x v="12"/>
  </r>
  <r>
    <s v="5.01.02.0.05.03"/>
    <s v="Aporte Patronal al Fondo de Capitalización Laboral "/>
    <n v="962051"/>
    <x v="0"/>
    <x v="4"/>
    <x v="13"/>
  </r>
  <r>
    <s v="5.01.02.1.02.04"/>
    <s v="Servicio de telecomunicaciones"/>
    <n v="200000"/>
    <x v="0"/>
    <x v="6"/>
    <x v="17"/>
  </r>
  <r>
    <s v="5.01.02.1.04.02"/>
    <s v="Servicios Juridicos"/>
    <n v="4400000"/>
    <x v="0"/>
    <x v="8"/>
    <x v="24"/>
  </r>
  <r>
    <s v="5.01.02.1.05.01"/>
    <s v="Transporte dentro del país "/>
    <n v="60000"/>
    <x v="0"/>
    <x v="23"/>
    <x v="62"/>
  </r>
  <r>
    <s v="5.01.02.1.05.02"/>
    <s v="Viáticos dentro del país "/>
    <n v="40000"/>
    <x v="0"/>
    <x v="23"/>
    <x v="63"/>
  </r>
  <r>
    <s v="5.01.02.1.06.01"/>
    <s v="Seguros "/>
    <n v="1282735"/>
    <x v="0"/>
    <x v="9"/>
    <x v="28"/>
  </r>
  <r>
    <s v="5.01.02.1.07.01"/>
    <s v="Actividades de capacitación"/>
    <n v="1485000"/>
    <x v="0"/>
    <x v="10"/>
    <x v="29"/>
  </r>
  <r>
    <s v="5.01.02.1.08.07"/>
    <s v="Mantenimiento y reparación de equipo y mobiliario de oficina"/>
    <n v="75000"/>
    <x v="0"/>
    <x v="11"/>
    <x v="33"/>
  </r>
  <r>
    <s v="5.01.02.1.08.08"/>
    <s v="Mantenimiento y reparación de equipo de cómputo y sistemas de información"/>
    <n v="120000"/>
    <x v="0"/>
    <x v="11"/>
    <x v="34"/>
  </r>
  <r>
    <s v="5.01.02.2.01.04"/>
    <s v="Tintas, pinturas y diluyentes "/>
    <n v="64000"/>
    <x v="0"/>
    <x v="14"/>
    <x v="40"/>
  </r>
  <r>
    <s v="5.01.02.2.04.02"/>
    <s v="Repuestos y accesorios"/>
    <n v="30000"/>
    <x v="0"/>
    <x v="16"/>
    <x v="46"/>
  </r>
  <r>
    <s v="5.01.02.2.99.01"/>
    <s v="Útiles, materiales de oficina y cómputo"/>
    <n v="13290"/>
    <x v="0"/>
    <x v="17"/>
    <x v="47"/>
  </r>
  <r>
    <s v="5.01.02.2.99.03"/>
    <s v="Productos de papel, cartón e impresos"/>
    <n v="30150"/>
    <x v="0"/>
    <x v="17"/>
    <x v="48"/>
  </r>
  <r>
    <s v="5.01.02.5.01.03"/>
    <s v="Equipo de comunicación"/>
    <n v="475000"/>
    <x v="0"/>
    <x v="18"/>
    <x v="52"/>
  </r>
  <r>
    <s v="5.01.02.5.01.04"/>
    <s v="Equipo y mobiliario de oficina"/>
    <n v="32500"/>
    <x v="0"/>
    <x v="18"/>
    <x v="53"/>
  </r>
  <r>
    <s v="5.01.02.5.01.05"/>
    <s v="Equipo y programas de cómputo"/>
    <n v="2743530"/>
    <x v="0"/>
    <x v="18"/>
    <x v="54"/>
  </r>
  <r>
    <s v="5.01.02.6.03.01"/>
    <s v="Prestaciones legales"/>
    <n v="641367"/>
    <x v="0"/>
    <x v="21"/>
    <x v="59"/>
  </r>
  <r>
    <s v="5.01.02.6.03.99"/>
    <s v="Otras prestaciones a terceras personas"/>
    <n v="320684"/>
    <x v="0"/>
    <x v="21"/>
    <x v="60"/>
  </r>
  <r>
    <s v="5.01.04.6.01.01.1"/>
    <s v="Gobierno Central, 1% ONT "/>
    <n v="12530000"/>
    <x v="0"/>
    <x v="24"/>
    <x v="64"/>
  </r>
  <r>
    <s v="5.01.04.6.01.02.1"/>
    <s v="Comisión Nacional para la Gestión de  la biodiversidad"/>
    <n v="726000"/>
    <x v="0"/>
    <x v="24"/>
    <x v="65"/>
  </r>
  <r>
    <s v="5.01.04.6.01.02.2"/>
    <s v="Junta Administrativa del Registro Nacional (3% Imp. Bienes inmuebles)"/>
    <n v="25060000"/>
    <x v="0"/>
    <x v="24"/>
    <x v="65"/>
  </r>
  <r>
    <s v="5.01.04.6.01.02.3"/>
    <s v="Fondo de Parques Nacionales"/>
    <n v="4573800"/>
    <x v="0"/>
    <x v="24"/>
    <x v="65"/>
  </r>
  <r>
    <s v="5.01.04.6.01.02.4"/>
    <s v="Consejo Nacional de Personas con Discapacidad, (CONAPDIS), 0.50%"/>
    <n v="17723013"/>
    <x v="0"/>
    <x v="24"/>
    <x v="65"/>
  </r>
  <r>
    <s v="5.01.04.6.01.03.1"/>
    <s v="IFAM, capacitación y préstamos (1% Impuesto Bienes Inmuebles-96-97)"/>
    <n v="157"/>
    <x v="0"/>
    <x v="24"/>
    <x v="66"/>
  </r>
  <r>
    <s v="5.01.04.6.01.03.2"/>
    <s v="Juntas de Educación (10% Imp. Bienes Inmuebles)"/>
    <n v="125300000"/>
    <x v="0"/>
    <x v="24"/>
    <x v="66"/>
  </r>
  <r>
    <s v="5.01.04.6.01.04.1"/>
    <s v="Comité Cantonal de Deportes, 3%"/>
    <n v="106338081"/>
    <x v="0"/>
    <x v="24"/>
    <x v="67"/>
  </r>
  <r>
    <s v="5.01.04.6.01.04.2"/>
    <s v="Unión Nacional de Gobiernos Locales,"/>
    <n v="8610012"/>
    <x v="0"/>
    <x v="24"/>
    <x v="67"/>
  </r>
  <r>
    <s v="5.01.04.6.06.01"/>
    <s v="Indemnizaciones, _x0009_Exp12-006845-1027CA  3° y 4° pago de demanda exfunsionarios."/>
    <n v="98000000"/>
    <x v="0"/>
    <x v="25"/>
    <x v="68"/>
  </r>
  <r>
    <s v="5.02.01.0.01.01"/>
    <s v="Sueldos para cargos fijos "/>
    <n v="192336084"/>
    <x v="1"/>
    <x v="0"/>
    <x v="0"/>
  </r>
  <r>
    <s v="5.02.01.0.01.05"/>
    <s v="Suplencias "/>
    <n v="3000000"/>
    <x v="1"/>
    <x v="0"/>
    <x v="69"/>
  </r>
  <r>
    <s v="5.02.01.0.02.01"/>
    <s v="Tiempo extraordinario"/>
    <n v="1000000"/>
    <x v="1"/>
    <x v="1"/>
    <x v="2"/>
  </r>
  <r>
    <s v="5.02.01.0.03.01"/>
    <s v="Retribución por años servidos "/>
    <n v="24104666"/>
    <x v="1"/>
    <x v="2"/>
    <x v="5"/>
  </r>
  <r>
    <s v="5.02.01.0.03.03"/>
    <s v="Décimotercer mes"/>
    <n v="19892329"/>
    <x v="1"/>
    <x v="2"/>
    <x v="7"/>
  </r>
  <r>
    <s v="5.02.01.0.03.04"/>
    <s v="Salario escolar"/>
    <n v="18362715"/>
    <x v="1"/>
    <x v="2"/>
    <x v="8"/>
  </r>
  <r>
    <s v="5.02.01.0.04.01"/>
    <s v="Contribución Patronal al Seguro de Salud de la Caja Costarricense del Seguro Social"/>
    <n v="22089321"/>
    <x v="1"/>
    <x v="3"/>
    <x v="9"/>
  </r>
  <r>
    <s v="5.02.01.0.04.05"/>
    <s v="Contribución Patronal al Banco Popular y de Desarrollo Comunal"/>
    <n v="1194017"/>
    <x v="1"/>
    <x v="3"/>
    <x v="10"/>
  </r>
  <r>
    <s v="5.02.01.0.05.01"/>
    <s v="Contribución Patronal al Seguro de Pensiones de la Caja Costarricense del Seguro Social  "/>
    <n v="12943148"/>
    <x v="1"/>
    <x v="4"/>
    <x v="11"/>
  </r>
  <r>
    <s v="5.02.01.0.05.02"/>
    <s v="Aporte Patronal al Régimen Obligatorio de Pensiones Complementarias  "/>
    <n v="7164104"/>
    <x v="1"/>
    <x v="4"/>
    <x v="12"/>
  </r>
  <r>
    <s v="5.02.01.0.05.03"/>
    <s v="Aporte Patronal al Fondo de Capitalización Laboral "/>
    <n v="3582052"/>
    <x v="1"/>
    <x v="4"/>
    <x v="13"/>
  </r>
  <r>
    <s v="5.02.01.1.01.03"/>
    <s v="Alquiler de equipo de cómputo"/>
    <n v="1700000"/>
    <x v="1"/>
    <x v="5"/>
    <x v="15"/>
  </r>
  <r>
    <s v="5.02.01.1.01.02"/>
    <s v="Alquiler de maquinaria, equipo y mobiliario"/>
    <n v="4500000"/>
    <x v="1"/>
    <x v="5"/>
    <x v="70"/>
  </r>
  <r>
    <s v="5.02.01.1.02.99"/>
    <s v="Otros servicios basicos"/>
    <n v="3790359"/>
    <x v="1"/>
    <x v="6"/>
    <x v="71"/>
  </r>
  <r>
    <s v="5.02.01.1.03.01"/>
    <s v="Información "/>
    <n v="1052504"/>
    <x v="1"/>
    <x v="7"/>
    <x v="18"/>
  </r>
  <r>
    <s v="5.02.01.1.03.06"/>
    <s v="Comisiones y gastos por servicios financieros y comerciales"/>
    <n v="7980580"/>
    <x v="1"/>
    <x v="7"/>
    <x v="22"/>
  </r>
  <r>
    <s v="5.02.01.1.04.06"/>
    <s v="Servicios generales "/>
    <n v="5000000"/>
    <x v="1"/>
    <x v="8"/>
    <x v="26"/>
  </r>
  <r>
    <s v="5.02.01.1.04.99"/>
    <s v="Otros servicios de gestion y apoyo"/>
    <n v="150000"/>
    <x v="1"/>
    <x v="8"/>
    <x v="27"/>
  </r>
  <r>
    <s v="5.02.01.1.06.01"/>
    <s v="Seguros "/>
    <n v="6776069"/>
    <x v="1"/>
    <x v="9"/>
    <x v="28"/>
  </r>
  <r>
    <s v="5.02.01.1.08.05"/>
    <s v="Mantenimiento y reparacion de equipo de transporte"/>
    <n v="2150000"/>
    <x v="1"/>
    <x v="11"/>
    <x v="31"/>
  </r>
  <r>
    <s v="5.02.01.1.09.99"/>
    <s v="Otros impuestos"/>
    <n v="250000"/>
    <x v="1"/>
    <x v="12"/>
    <x v="36"/>
  </r>
  <r>
    <s v="5.02.01.2.01.01"/>
    <s v="Combustibles y lubricantes "/>
    <n v="3000000"/>
    <x v="1"/>
    <x v="14"/>
    <x v="38"/>
  </r>
  <r>
    <s v="5.02.01.2.01.99"/>
    <s v="Otros productos químicos"/>
    <n v="250000"/>
    <x v="1"/>
    <x v="14"/>
    <x v="41"/>
  </r>
  <r>
    <s v="5.02.01.2.03.01"/>
    <s v="Materiales y productos metálicos "/>
    <n v="500000"/>
    <x v="1"/>
    <x v="15"/>
    <x v="42"/>
  </r>
  <r>
    <s v="5.02.01.2.03.02"/>
    <s v="Materiales y productos minerales y asfálticos "/>
    <n v="250000"/>
    <x v="1"/>
    <x v="15"/>
    <x v="72"/>
  </r>
  <r>
    <s v="5.02.01.2.03.03"/>
    <s v="Madera y sus derivados"/>
    <n v="200000"/>
    <x v="1"/>
    <x v="15"/>
    <x v="73"/>
  </r>
  <r>
    <s v="5.02.01.2.03.04"/>
    <s v="Materiales y productos electricos, telefonicos y de computo"/>
    <n v="150000"/>
    <x v="1"/>
    <x v="15"/>
    <x v="43"/>
  </r>
  <r>
    <s v="5.02.01.2.03.06"/>
    <s v="Materiales y productos de plásticos "/>
    <n v="150000"/>
    <x v="1"/>
    <x v="15"/>
    <x v="44"/>
  </r>
  <r>
    <s v="5.02.01.2.04.01"/>
    <s v="Herramientas e instrumentos"/>
    <n v="1000000"/>
    <x v="1"/>
    <x v="16"/>
    <x v="45"/>
  </r>
  <r>
    <s v="5.02.01.2.04.02"/>
    <s v="Repuestos y accesorios"/>
    <n v="2000000"/>
    <x v="1"/>
    <x v="16"/>
    <x v="46"/>
  </r>
  <r>
    <s v="5.02.01.2.99.01"/>
    <s v="Utiles y materiales de Oficina y Cómputo"/>
    <n v="50000"/>
    <x v="1"/>
    <x v="17"/>
    <x v="47"/>
  </r>
  <r>
    <s v="5.02.01.2.99.03"/>
    <s v="Productos de papel, cartón e impresos"/>
    <n v="250000"/>
    <x v="1"/>
    <x v="17"/>
    <x v="48"/>
  </r>
  <r>
    <s v="5.02.01.2.99.04"/>
    <s v="Textiles y vestuario"/>
    <n v="4500000"/>
    <x v="1"/>
    <x v="17"/>
    <x v="49"/>
  </r>
  <r>
    <s v="5.02.01.2.99.05"/>
    <s v="Útiles y materiales de limpieza"/>
    <n v="2000000"/>
    <x v="1"/>
    <x v="17"/>
    <x v="50"/>
  </r>
  <r>
    <s v="5.02.01.2.99.06"/>
    <s v="Útiles y materiales de resguardo y seguridad"/>
    <n v="1000000"/>
    <x v="1"/>
    <x v="17"/>
    <x v="74"/>
  </r>
  <r>
    <s v="5.02.01.2.99.99"/>
    <s v="Otros útiles, materiales y suministros"/>
    <n v="200000"/>
    <x v="1"/>
    <x v="17"/>
    <x v="51"/>
  </r>
  <r>
    <s v="5.02.01.5.01.03"/>
    <s v="Equipo de comunicación"/>
    <n v="300000"/>
    <x v="1"/>
    <x v="18"/>
    <x v="52"/>
  </r>
  <r>
    <s v="5.02.01.6.03.01"/>
    <s v="Prestaciones legales"/>
    <n v="2388035"/>
    <x v="1"/>
    <x v="21"/>
    <x v="59"/>
  </r>
  <r>
    <s v="5.02.01.6.03.99"/>
    <s v="Otras prestaciones a terceras personas"/>
    <n v="1194017"/>
    <x v="1"/>
    <x v="21"/>
    <x v="60"/>
  </r>
  <r>
    <s v="5.02.02.0.01.01"/>
    <s v="Sueldos para cargos fijos "/>
    <n v="199053504"/>
    <x v="1"/>
    <x v="0"/>
    <x v="0"/>
  </r>
  <r>
    <s v="5.02.02.0.01.05"/>
    <s v="Suplencias "/>
    <n v="9000000"/>
    <x v="1"/>
    <x v="0"/>
    <x v="69"/>
  </r>
  <r>
    <s v="5.02.02.0.02.01"/>
    <s v="Tiempo extraordinario"/>
    <n v="9000000"/>
    <x v="1"/>
    <x v="1"/>
    <x v="2"/>
  </r>
  <r>
    <s v="5.02.02.0.03.01"/>
    <s v="Retribución por años servidos "/>
    <n v="31032422"/>
    <x v="1"/>
    <x v="2"/>
    <x v="5"/>
  </r>
  <r>
    <s v="5.02.02.0.03.03"/>
    <s v="Décimotercer mes"/>
    <n v="22386999"/>
    <x v="1"/>
    <x v="2"/>
    <x v="7"/>
  </r>
  <r>
    <s v="5.02.02.0.03.04"/>
    <s v="Salario escolar"/>
    <n v="20665558"/>
    <x v="1"/>
    <x v="2"/>
    <x v="8"/>
  </r>
  <r>
    <s v="5.02.02.0.04.01"/>
    <s v="Contribución Patronal al Seguro de Salud de la Caja Costarricense del Seguro Social"/>
    <n v="24859512"/>
    <x v="1"/>
    <x v="3"/>
    <x v="9"/>
  </r>
  <r>
    <s v="5.02.02.0.04.05"/>
    <s v="Contribución Patronal al Banco Popular y de Desarrollo Comunal"/>
    <n v="1343757"/>
    <x v="1"/>
    <x v="3"/>
    <x v="10"/>
  </r>
  <r>
    <s v="5.02.02.0.05.01"/>
    <s v="Contribución Patronal al Seguro de Pensiones de la Caja Costarricense del Seguro Social  "/>
    <n v="14566330"/>
    <x v="1"/>
    <x v="4"/>
    <x v="11"/>
  </r>
  <r>
    <s v="5.02.02.0.05.02"/>
    <s v="Aporte Patronal al Régimen Obligatorio de Pensiones Complementarias  "/>
    <n v="8062545"/>
    <x v="1"/>
    <x v="4"/>
    <x v="12"/>
  </r>
  <r>
    <s v="5.02.02.0.05.03"/>
    <s v="Aporte Patronal al Fondo de Capitalización Laboral "/>
    <n v="4031272"/>
    <x v="1"/>
    <x v="4"/>
    <x v="13"/>
  </r>
  <r>
    <s v="5.02.02.1.01.02"/>
    <s v="Alquiler de maquinaria equipo y mobiliario"/>
    <n v="20000000"/>
    <x v="1"/>
    <x v="5"/>
    <x v="70"/>
  </r>
  <r>
    <s v="5.02.02.1.01.03"/>
    <s v="Alquiler de equipo de cómputo"/>
    <n v="3400000"/>
    <x v="1"/>
    <x v="5"/>
    <x v="15"/>
  </r>
  <r>
    <s v="5.02.02.1.02.99"/>
    <s v="Otros servicios básicos "/>
    <n v="172333831"/>
    <x v="1"/>
    <x v="6"/>
    <x v="71"/>
  </r>
  <r>
    <s v="5.02.02.1.03.01"/>
    <s v="Información "/>
    <n v="3000000"/>
    <x v="1"/>
    <x v="7"/>
    <x v="18"/>
  </r>
  <r>
    <s v="5.02.02.1.03.06"/>
    <s v="Comisiones y gastos por servicios financieros y comerciales"/>
    <n v="23085539"/>
    <x v="1"/>
    <x v="7"/>
    <x v="22"/>
  </r>
  <r>
    <s v="5.02.02.1.04.06"/>
    <s v="Servicios generales "/>
    <n v="19000000"/>
    <x v="1"/>
    <x v="8"/>
    <x v="26"/>
  </r>
  <r>
    <s v="5.02.02.1.04.99"/>
    <s v="Otros servicios de gestión y apoyo"/>
    <n v="250000"/>
    <x v="1"/>
    <x v="8"/>
    <x v="27"/>
  </r>
  <r>
    <s v="5.02.02.1.06.01"/>
    <s v="Seguros "/>
    <n v="35375030"/>
    <x v="1"/>
    <x v="9"/>
    <x v="28"/>
  </r>
  <r>
    <s v="5.02.02.1.08.04"/>
    <s v="Mantenimiento y reparación de maquinaría y Equipo de Producción"/>
    <n v="500000"/>
    <x v="1"/>
    <x v="11"/>
    <x v="75"/>
  </r>
  <r>
    <s v="5.02.02.1.08.05"/>
    <s v="Mantenimiento y reparación de equipo de transporte"/>
    <n v="42000000"/>
    <x v="1"/>
    <x v="11"/>
    <x v="31"/>
  </r>
  <r>
    <s v="5.02.02.1.08.06"/>
    <s v="Mantenimiento y reparación de equipo de comunicación"/>
    <n v="500000"/>
    <x v="1"/>
    <x v="11"/>
    <x v="32"/>
  </r>
  <r>
    <s v="5.02.02.1.09.99"/>
    <s v="Otros impuestos"/>
    <n v="750000"/>
    <x v="1"/>
    <x v="12"/>
    <x v="36"/>
  </r>
  <r>
    <s v="5.02.02.1.99.05"/>
    <s v="Deducibles"/>
    <n v="750000"/>
    <x v="1"/>
    <x v="13"/>
    <x v="76"/>
  </r>
  <r>
    <s v="5.02.02.2.01.01"/>
    <s v="Combustibles y lubricantes "/>
    <n v="65822429"/>
    <x v="1"/>
    <x v="14"/>
    <x v="38"/>
  </r>
  <r>
    <s v="5.02.02.2.01.02"/>
    <s v="Productos farmacéuticos y medicinales"/>
    <n v="750000"/>
    <x v="1"/>
    <x v="14"/>
    <x v="39"/>
  </r>
  <r>
    <s v="5.02.02.2.01.04"/>
    <s v="Tintas, pinturas y diluyentes "/>
    <n v="150000"/>
    <x v="1"/>
    <x v="14"/>
    <x v="40"/>
  </r>
  <r>
    <s v="5.02.02.2.01.99"/>
    <s v="Otros productos químicos"/>
    <n v="300000"/>
    <x v="1"/>
    <x v="14"/>
    <x v="41"/>
  </r>
  <r>
    <s v="5.02.02.2.03.01"/>
    <s v="Materiales y productos metalicos"/>
    <n v="7000000"/>
    <x v="1"/>
    <x v="15"/>
    <x v="42"/>
  </r>
  <r>
    <s v="5.02.02.2.03.02"/>
    <s v="Materiales y Productos Minerales y Asfaltícos"/>
    <n v="300000"/>
    <x v="1"/>
    <x v="15"/>
    <x v="72"/>
  </r>
  <r>
    <s v="5.02.02.2.03.03"/>
    <s v="Madera y sus derivados"/>
    <n v="200000"/>
    <x v="1"/>
    <x v="15"/>
    <x v="73"/>
  </r>
  <r>
    <s v="5.02.02.2.03.05"/>
    <s v="Materiales y productos de Vidrio"/>
    <n v="150000"/>
    <x v="1"/>
    <x v="15"/>
    <x v="77"/>
  </r>
  <r>
    <s v="5.02.02.2.03.06"/>
    <s v="Materiales y productos de plástico"/>
    <n v="150000"/>
    <x v="1"/>
    <x v="15"/>
    <x v="44"/>
  </r>
  <r>
    <s v="5.02.02.2.04.01"/>
    <s v="Herramientas e instrumentos"/>
    <n v="800000"/>
    <x v="1"/>
    <x v="16"/>
    <x v="45"/>
  </r>
  <r>
    <s v="5.02.02.2.04.02"/>
    <s v="Repuestos y accesorios"/>
    <n v="65000000"/>
    <x v="1"/>
    <x v="16"/>
    <x v="46"/>
  </r>
  <r>
    <s v="5.02.02.2.99.03"/>
    <s v="Productos de papel, cartón e impresos"/>
    <n v="300000"/>
    <x v="1"/>
    <x v="17"/>
    <x v="48"/>
  </r>
  <r>
    <s v="5.02.02.2.99.04"/>
    <s v="Textiles y vestuario"/>
    <n v="7500000"/>
    <x v="1"/>
    <x v="17"/>
    <x v="49"/>
  </r>
  <r>
    <s v="5.02.02.2.99.05"/>
    <s v="Útiles y materiales de limpieza"/>
    <n v="5000000"/>
    <x v="1"/>
    <x v="17"/>
    <x v="50"/>
  </r>
  <r>
    <s v="5.02.02.2.99.06"/>
    <s v="Útiles y materiales de resguardo y seguridad"/>
    <n v="3500000"/>
    <x v="1"/>
    <x v="17"/>
    <x v="74"/>
  </r>
  <r>
    <s v="5.02.02.2.99.99"/>
    <s v="Otros útiles, materiales y suministros"/>
    <n v="100000"/>
    <x v="1"/>
    <x v="17"/>
    <x v="51"/>
  </r>
  <r>
    <s v="5.02.02.3.02.06"/>
    <s v="Intereses sobre préstamos de Instituciones Públicas Financieras (BNCR)"/>
    <n v="48600000"/>
    <x v="1"/>
    <x v="26"/>
    <x v="78"/>
  </r>
  <r>
    <s v="5.02.02.5.01.03"/>
    <s v="Equipo de comunicación"/>
    <n v="2000000"/>
    <x v="1"/>
    <x v="18"/>
    <x v="52"/>
  </r>
  <r>
    <s v="5.02.02.5.01.99"/>
    <s v="Maquinaria y equipo Diverso"/>
    <n v="500000"/>
    <x v="1"/>
    <x v="18"/>
    <x v="56"/>
  </r>
  <r>
    <s v="5.02.02.6.02.03"/>
    <s v="Ayudas a funcionarios "/>
    <n v="300000"/>
    <x v="1"/>
    <x v="20"/>
    <x v="58"/>
  </r>
  <r>
    <s v="5.02.02.6.03.01"/>
    <s v="Prestaciones legales"/>
    <n v="2687515"/>
    <x v="1"/>
    <x v="21"/>
    <x v="59"/>
  </r>
  <r>
    <s v="5.02.02.6.03.99"/>
    <s v="Otras prestaciones a terceras personas"/>
    <n v="1343757"/>
    <x v="1"/>
    <x v="21"/>
    <x v="60"/>
  </r>
  <r>
    <s v="5.02.02.8.02.06"/>
    <s v="Amortización de préstamos de Instituciones Públicas Financieras (BNCR,)"/>
    <n v="55000000"/>
    <x v="1"/>
    <x v="27"/>
    <x v="79"/>
  </r>
  <r>
    <s v="5.02.04.0.01.01"/>
    <s v="Sueldos para cargos fijos "/>
    <n v="38897916"/>
    <x v="1"/>
    <x v="0"/>
    <x v="0"/>
  </r>
  <r>
    <s v="5.02.04.0.02.01"/>
    <s v="Tiempo extraordinario"/>
    <n v="500000"/>
    <x v="1"/>
    <x v="1"/>
    <x v="2"/>
  </r>
  <r>
    <s v="5.02.04.0.03.01"/>
    <s v="Retribución por años servidos "/>
    <n v="6787091"/>
    <x v="1"/>
    <x v="2"/>
    <x v="5"/>
  </r>
  <r>
    <s v="5.02.04.0.03.03"/>
    <s v="Décimotercer mes"/>
    <n v="4167684"/>
    <x v="1"/>
    <x v="2"/>
    <x v="7"/>
  </r>
  <r>
    <s v="5.02.04.0.03.04"/>
    <s v="Salario escolar"/>
    <n v="3847211"/>
    <x v="1"/>
    <x v="2"/>
    <x v="8"/>
  </r>
  <r>
    <s v="5.02.04.0.04.01"/>
    <s v="Contribución Patronal al Seguro de Salud de la Caja Costarricense del Seguro Social"/>
    <n v="4627980"/>
    <x v="1"/>
    <x v="3"/>
    <x v="9"/>
  </r>
  <r>
    <s v="5.02.04.0.04.05"/>
    <s v="Contribución Patronal al Banco Popular y de Desarrollo Comunal"/>
    <n v="250161"/>
    <x v="1"/>
    <x v="3"/>
    <x v="10"/>
  </r>
  <r>
    <s v="5.02.04.0.05.01"/>
    <s v="Contribución Patronal al Seguro de Pensiones de la Caja Costarricense del Seguro Social  "/>
    <n v="2711746"/>
    <x v="1"/>
    <x v="4"/>
    <x v="11"/>
  </r>
  <r>
    <s v="5.02.04.0.05.02"/>
    <s v="Aporte Patronal al Régimen Obligatorio de Pensiones Complementarias  "/>
    <n v="1500967"/>
    <x v="1"/>
    <x v="4"/>
    <x v="12"/>
  </r>
  <r>
    <s v="5.02.04.0.05.03"/>
    <s v="Aporte Patronal al Fondo de Capitalización Laboral "/>
    <n v="750483"/>
    <x v="1"/>
    <x v="4"/>
    <x v="13"/>
  </r>
  <r>
    <s v="5.02.04.1.01.03"/>
    <s v="Alquiler de equipo de cómputo"/>
    <n v="170000"/>
    <x v="1"/>
    <x v="5"/>
    <x v="15"/>
  </r>
  <r>
    <s v="5.02.04.1.02.01"/>
    <s v="Servicio de agua y alcantarillado "/>
    <n v="650000"/>
    <x v="1"/>
    <x v="6"/>
    <x v="80"/>
  </r>
  <r>
    <s v="5.02.04.1.02.02"/>
    <s v="Servicio de energía eléctrica"/>
    <n v="600000"/>
    <x v="1"/>
    <x v="6"/>
    <x v="81"/>
  </r>
  <r>
    <s v="5.02.04.1.02.04"/>
    <s v="Servicio de telecomunicaciones"/>
    <n v="250000"/>
    <x v="1"/>
    <x v="6"/>
    <x v="17"/>
  </r>
  <r>
    <s v="5.02.04.1.02.99"/>
    <s v="Otros servicios básicos "/>
    <n v="4500000"/>
    <x v="1"/>
    <x v="6"/>
    <x v="71"/>
  </r>
  <r>
    <s v="5.02.04.1.03.01"/>
    <s v="Información "/>
    <n v="300000"/>
    <x v="1"/>
    <x v="7"/>
    <x v="18"/>
  </r>
  <r>
    <s v="5.02.04.1.03.03"/>
    <s v="Impresión, encuadernación y otros"/>
    <n v="50000"/>
    <x v="1"/>
    <x v="7"/>
    <x v="20"/>
  </r>
  <r>
    <s v="5.02.04.1.03.06"/>
    <s v="Comisiones y gastos por servicios financieros y comerciales"/>
    <n v="1278831"/>
    <x v="1"/>
    <x v="7"/>
    <x v="22"/>
  </r>
  <r>
    <s v="5.02.04.1.04.06"/>
    <s v="Servicios generales "/>
    <n v="150000"/>
    <x v="1"/>
    <x v="8"/>
    <x v="26"/>
  </r>
  <r>
    <s v="5.02.04.1.04.99"/>
    <s v="Otros servicios de gestión y apoyo"/>
    <n v="50000"/>
    <x v="1"/>
    <x v="8"/>
    <x v="27"/>
  </r>
  <r>
    <s v="5.02.04.1.06.01"/>
    <s v="Seguros "/>
    <n v="1000644"/>
    <x v="1"/>
    <x v="9"/>
    <x v="28"/>
  </r>
  <r>
    <s v="5.02.04.1.08.04"/>
    <s v=" Mantenimiento y reparación de maquinaria y equipo de  producción  "/>
    <n v="100000"/>
    <x v="1"/>
    <x v="11"/>
    <x v="75"/>
  </r>
  <r>
    <s v="5.02.04.1.08.06"/>
    <s v="Mantenimiento y reparación de equipo de comunicación"/>
    <n v="50000"/>
    <x v="1"/>
    <x v="11"/>
    <x v="32"/>
  </r>
  <r>
    <s v="5.02.04.1.08.07"/>
    <s v="Mantenimiento y reparación de equipo y mobiliario de oficina"/>
    <n v="50000"/>
    <x v="1"/>
    <x v="11"/>
    <x v="33"/>
  </r>
  <r>
    <s v="5.02.04.1.08.08"/>
    <s v="Mantenimiento y reparación de equipo de cómputo y  sistemas de información"/>
    <n v="50000"/>
    <x v="1"/>
    <x v="11"/>
    <x v="34"/>
  </r>
  <r>
    <s v="5.02.04.1.08.99"/>
    <s v="Mantenimiento y reparación de otros equipos"/>
    <n v="100000"/>
    <x v="1"/>
    <x v="11"/>
    <x v="35"/>
  </r>
  <r>
    <s v="5.02.04.2.01.01"/>
    <s v="Combustibles y lubricantes "/>
    <n v="500000"/>
    <x v="1"/>
    <x v="14"/>
    <x v="38"/>
  </r>
  <r>
    <s v="5.02.04.2.01.02"/>
    <s v="Productos farmacéuticos y medicinales"/>
    <n v="100000"/>
    <x v="1"/>
    <x v="14"/>
    <x v="39"/>
  </r>
  <r>
    <s v="5.02.04.2.01.04"/>
    <s v="Tintas, pinturas y diluyentes "/>
    <n v="850000"/>
    <x v="1"/>
    <x v="14"/>
    <x v="40"/>
  </r>
  <r>
    <s v="5.02.04.2.01.99"/>
    <s v="Otros productos químicos"/>
    <n v="100000"/>
    <x v="1"/>
    <x v="14"/>
    <x v="41"/>
  </r>
  <r>
    <s v="5.02.04.2.03.01"/>
    <s v="Materiales y productos metálicos "/>
    <n v="100000"/>
    <x v="1"/>
    <x v="15"/>
    <x v="42"/>
  </r>
  <r>
    <s v="5.02.04.2.03.02"/>
    <s v="Materiales y productos minerales y asfálticos "/>
    <n v="1000000"/>
    <x v="1"/>
    <x v="15"/>
    <x v="72"/>
  </r>
  <r>
    <s v="5.02.04.2.03.03"/>
    <s v="Madera y sus derivados"/>
    <n v="50000"/>
    <x v="1"/>
    <x v="15"/>
    <x v="73"/>
  </r>
  <r>
    <s v="5.02.04.2.03.04"/>
    <s v="Materiales y productos eléctricos, telefónicos y de cómputo"/>
    <n v="50000"/>
    <x v="1"/>
    <x v="15"/>
    <x v="43"/>
  </r>
  <r>
    <s v="5.02.04.2.03.05"/>
    <s v="Materiales y productos de vidrio"/>
    <n v="50000"/>
    <x v="1"/>
    <x v="15"/>
    <x v="77"/>
  </r>
  <r>
    <s v="5.02.04.2.03.99"/>
    <s v="Otros materiales y productos de uso en la construcción"/>
    <n v="100000"/>
    <x v="1"/>
    <x v="15"/>
    <x v="82"/>
  </r>
  <r>
    <s v="5.02.04.2.04.01"/>
    <s v="Herramientas e instrumentos"/>
    <n v="840000"/>
    <x v="1"/>
    <x v="16"/>
    <x v="45"/>
  </r>
  <r>
    <s v="5.02.04.2.04.02"/>
    <s v="Repuestos y accesorios"/>
    <n v="100000"/>
    <x v="1"/>
    <x v="16"/>
    <x v="46"/>
  </r>
  <r>
    <s v="5.02.04.2.99.01"/>
    <s v="Útiles y materiales de oficina y cómputo"/>
    <n v="185000"/>
    <x v="1"/>
    <x v="17"/>
    <x v="47"/>
  </r>
  <r>
    <s v="5.02.04.2.99.03"/>
    <s v="Productos de papel, cartón e impresos"/>
    <n v="105000"/>
    <x v="1"/>
    <x v="17"/>
    <x v="48"/>
  </r>
  <r>
    <s v="5.02.04.2.99.04"/>
    <s v="Textiles y vestuario"/>
    <n v="1000000"/>
    <x v="1"/>
    <x v="17"/>
    <x v="49"/>
  </r>
  <r>
    <s v="5.02.04.2.99.05"/>
    <s v="Útiles y materiales de limpieza"/>
    <n v="300000"/>
    <x v="1"/>
    <x v="17"/>
    <x v="50"/>
  </r>
  <r>
    <s v="5.02.04.2.99.06"/>
    <s v="Útiles y materiales de resguardo y seguridad"/>
    <n v="400000"/>
    <x v="1"/>
    <x v="17"/>
    <x v="74"/>
  </r>
  <r>
    <s v="5.02.04.2.99.99"/>
    <s v="Otros útiles, materiales y suministros"/>
    <n v="100000"/>
    <x v="1"/>
    <x v="17"/>
    <x v="51"/>
  </r>
  <r>
    <s v="5.02.04.5.01.01"/>
    <s v="Maquinaria y equipo para la producción"/>
    <n v="300000"/>
    <x v="1"/>
    <x v="18"/>
    <x v="83"/>
  </r>
  <r>
    <s v="5.02.04.5.01.03"/>
    <s v="Equipo de comunicación"/>
    <n v="50000"/>
    <x v="1"/>
    <x v="18"/>
    <x v="52"/>
  </r>
  <r>
    <s v="5.02.04.5.01.04"/>
    <s v="Equipo y mobiliario de oficina"/>
    <n v="100000"/>
    <x v="1"/>
    <x v="18"/>
    <x v="53"/>
  </r>
  <r>
    <s v="5.02.04.6.03.01"/>
    <s v="Prestaciones legales"/>
    <n v="500322"/>
    <x v="1"/>
    <x v="21"/>
    <x v="59"/>
  </r>
  <r>
    <s v="5.02.04.6.03.99"/>
    <s v="Otras prestaciones a terceras personas"/>
    <n v="250161"/>
    <x v="1"/>
    <x v="21"/>
    <x v="60"/>
  </r>
  <r>
    <s v="5.02.05.0.01.01"/>
    <s v="Sueldos para cargos fijos "/>
    <n v="61041852"/>
    <x v="1"/>
    <x v="0"/>
    <x v="0"/>
  </r>
  <r>
    <s v="5.02.05.0.01.05"/>
    <s v="Suplencias "/>
    <n v="1000000"/>
    <x v="1"/>
    <x v="0"/>
    <x v="69"/>
  </r>
  <r>
    <s v="5.02.05.0.02.01"/>
    <s v="Tiempo extraordinario"/>
    <n v="1000000"/>
    <x v="1"/>
    <x v="1"/>
    <x v="2"/>
  </r>
  <r>
    <s v="5.02.05.0.03.01"/>
    <s v="Retribución por años servidos "/>
    <n v="14854841"/>
    <x v="1"/>
    <x v="2"/>
    <x v="5"/>
  </r>
  <r>
    <s v="5.02.05.0.03.03"/>
    <s v="Décimotercer mes"/>
    <n v="7005951"/>
    <x v="1"/>
    <x v="2"/>
    <x v="7"/>
  </r>
  <r>
    <s v="5.02.05.0.03.04"/>
    <s v="Salario escolar"/>
    <n v="6208355"/>
    <x v="1"/>
    <x v="2"/>
    <x v="8"/>
  </r>
  <r>
    <s v="5.02.05.0.04.01"/>
    <s v="Contribución Patronal al Seguro de Salud de la Caja Costarricense del Seguro Social"/>
    <n v="7779717"/>
    <x v="1"/>
    <x v="3"/>
    <x v="9"/>
  </r>
  <r>
    <s v="5.02.05.0.04.05"/>
    <s v="Contribución Patronal al Banco Popular y de Desarrollo Comunal"/>
    <n v="420525"/>
    <x v="1"/>
    <x v="3"/>
    <x v="10"/>
  </r>
  <r>
    <s v="5.02.05.0.05.01"/>
    <s v="Contribución Patronal al Seguro de Pensiones de la Caja Costarricense del Seguro Social  "/>
    <n v="4558494"/>
    <x v="1"/>
    <x v="4"/>
    <x v="11"/>
  </r>
  <r>
    <s v="5.02.05.0.05.02"/>
    <s v="Aporte Patronal al Régimen Obligatorio de Pensiones Complementarias  "/>
    <n v="2523151"/>
    <x v="1"/>
    <x v="4"/>
    <x v="12"/>
  </r>
  <r>
    <s v="5.02.05.0.05.03"/>
    <s v="Aporte Patronal al Fondo de Capitalización Laboral "/>
    <n v="1261576"/>
    <x v="1"/>
    <x v="4"/>
    <x v="13"/>
  </r>
  <r>
    <s v="5.02.05.1.01.03"/>
    <s v="Alquiler de equipo de cómputo"/>
    <n v="900000"/>
    <x v="1"/>
    <x v="5"/>
    <x v="15"/>
  </r>
  <r>
    <s v="5.02.05.1.02.01"/>
    <s v="Servicio de agua y alcantarillado "/>
    <n v="300000"/>
    <x v="1"/>
    <x v="6"/>
    <x v="80"/>
  </r>
  <r>
    <s v="5.02.05.1.02.02"/>
    <s v="Servicio de energía eléctrica"/>
    <n v="350000"/>
    <x v="1"/>
    <x v="6"/>
    <x v="81"/>
  </r>
  <r>
    <s v="5.02.05.1.02.99"/>
    <s v="Otros servicios básicos"/>
    <n v="900000"/>
    <x v="1"/>
    <x v="6"/>
    <x v="71"/>
  </r>
  <r>
    <s v="5.02.05.1.03.01"/>
    <s v="Información "/>
    <n v="400000"/>
    <x v="1"/>
    <x v="7"/>
    <x v="18"/>
  </r>
  <r>
    <s v="5.02.05.1.03.06"/>
    <s v="Comisiones y gastos por servicios financieros y comerciales"/>
    <n v="698967"/>
    <x v="1"/>
    <x v="7"/>
    <x v="22"/>
  </r>
  <r>
    <s v="5.02.05.1.04.06"/>
    <s v="Servicios generales "/>
    <n v="802895"/>
    <x v="1"/>
    <x v="8"/>
    <x v="26"/>
  </r>
  <r>
    <s v="5.02.05.1.04.99"/>
    <s v="Otros servicios de gestión y apoyo"/>
    <n v="450000"/>
    <x v="1"/>
    <x v="8"/>
    <x v="27"/>
  </r>
  <r>
    <s v="5.02.05.1.06.01"/>
    <s v="Seguros "/>
    <n v="1182101"/>
    <x v="1"/>
    <x v="9"/>
    <x v="28"/>
  </r>
  <r>
    <s v="5.02.05.1.08.04"/>
    <s v=" Mantenimiento y reparación de maquinaria y equipo de_x000a_ producción  "/>
    <n v="350000"/>
    <x v="1"/>
    <x v="11"/>
    <x v="75"/>
  </r>
  <r>
    <s v="5.02.05.1.08.05"/>
    <s v=" Mantenimiento y reparación de equipo de transporte"/>
    <n v="200000"/>
    <x v="1"/>
    <x v="11"/>
    <x v="31"/>
  </r>
  <r>
    <s v="5.02.05.1.08.06"/>
    <s v="Mantenimiento y reparacion de equipo de comunicación"/>
    <n v="100000"/>
    <x v="1"/>
    <x v="11"/>
    <x v="32"/>
  </r>
  <r>
    <s v="5.02.05.1.09.99"/>
    <s v="Otros impuestos"/>
    <n v="100000"/>
    <x v="1"/>
    <x v="12"/>
    <x v="36"/>
  </r>
  <r>
    <s v="5.02.05.1.99.99"/>
    <s v="Otros servicios no especificados"/>
    <n v="50000"/>
    <x v="1"/>
    <x v="13"/>
    <x v="37"/>
  </r>
  <r>
    <s v="5.02.05.2.01.01"/>
    <s v="Combustibles y lubricantes "/>
    <n v="1000000"/>
    <x v="1"/>
    <x v="14"/>
    <x v="38"/>
  </r>
  <r>
    <s v="5.02.05.2.01.02"/>
    <s v="Productos farmacéuticos y medicinales"/>
    <n v="50000"/>
    <x v="1"/>
    <x v="14"/>
    <x v="39"/>
  </r>
  <r>
    <s v="5.02.05.2.01.99"/>
    <s v="Otros productos químicos"/>
    <n v="50000"/>
    <x v="1"/>
    <x v="14"/>
    <x v="41"/>
  </r>
  <r>
    <s v="5.02.05.2.03.01"/>
    <s v="Materiales y productos metálicos "/>
    <n v="100000"/>
    <x v="1"/>
    <x v="15"/>
    <x v="42"/>
  </r>
  <r>
    <s v="5.02.05.2.03.02"/>
    <s v="Materiales y Productos Minerales y Asfálticos"/>
    <n v="50000"/>
    <x v="1"/>
    <x v="15"/>
    <x v="72"/>
  </r>
  <r>
    <s v="5.02.05.2.03.03"/>
    <s v="Madera y sus derivados"/>
    <n v="50000"/>
    <x v="1"/>
    <x v="15"/>
    <x v="73"/>
  </r>
  <r>
    <s v="5.02.05.2.04.01"/>
    <s v="Herramientas e instrumentos"/>
    <n v="250000"/>
    <x v="1"/>
    <x v="16"/>
    <x v="45"/>
  </r>
  <r>
    <s v="5.02.05.2.04.02"/>
    <s v="Repuestos y accesorios"/>
    <n v="700000"/>
    <x v="1"/>
    <x v="16"/>
    <x v="46"/>
  </r>
  <r>
    <s v="5.02.05.2.99.01"/>
    <s v="Utiles y materiales de Oficina y Cómputo"/>
    <n v="15000"/>
    <x v="1"/>
    <x v="17"/>
    <x v="47"/>
  </r>
  <r>
    <s v="5.02.05.2.99.04"/>
    <s v="Textiles y vestuario"/>
    <n v="1700000"/>
    <x v="1"/>
    <x v="17"/>
    <x v="49"/>
  </r>
  <r>
    <s v="5.02.05.2.99.05"/>
    <s v="Útiles y materiales de limpieza"/>
    <n v="500000"/>
    <x v="1"/>
    <x v="17"/>
    <x v="50"/>
  </r>
  <r>
    <s v="5.02.05.2.99.06"/>
    <s v="Utiles, materiales de resguardo y Seguridad"/>
    <n v="200000"/>
    <x v="1"/>
    <x v="17"/>
    <x v="74"/>
  </r>
  <r>
    <s v="5.02.05.6.02.03"/>
    <s v="Ayudas a funcionarios "/>
    <n v="35000"/>
    <x v="1"/>
    <x v="20"/>
    <x v="58"/>
  </r>
  <r>
    <s v="5.02.05.6.03.01"/>
    <s v="Prestaciones legales"/>
    <n v="841050"/>
    <x v="1"/>
    <x v="21"/>
    <x v="59"/>
  </r>
  <r>
    <s v="5.02.05.6.03.99"/>
    <s v="Otras prestaciones a terceras personas"/>
    <n v="420525"/>
    <x v="1"/>
    <x v="21"/>
    <x v="60"/>
  </r>
  <r>
    <s v="5.02.09.1.01.02"/>
    <s v="Alquiler de maquinaria equipo y mobiliario"/>
    <n v="1200000"/>
    <x v="1"/>
    <x v="5"/>
    <x v="70"/>
  </r>
  <r>
    <s v="5.02.09.1.01.99"/>
    <s v="Otros alquileres"/>
    <n v="700000"/>
    <x v="1"/>
    <x v="5"/>
    <x v="84"/>
  </r>
  <r>
    <s v="5.02.09.1.04.06"/>
    <s v="Servicios generales "/>
    <n v="1000000"/>
    <x v="1"/>
    <x v="8"/>
    <x v="26"/>
  </r>
  <r>
    <s v="5.02.09.1.06.01"/>
    <s v="Seguros "/>
    <n v="800000"/>
    <x v="1"/>
    <x v="9"/>
    <x v="28"/>
  </r>
  <r>
    <s v="5.02.09.1.07.02"/>
    <s v="Actividades protocolarias y sociales "/>
    <n v="1639166"/>
    <x v="1"/>
    <x v="10"/>
    <x v="85"/>
  </r>
  <r>
    <s v="5.02.09.5.01.07"/>
    <s v="Equipo y mobiliario educacional deportivo y recreativo"/>
    <n v="1000000"/>
    <x v="1"/>
    <x v="18"/>
    <x v="86"/>
  </r>
  <r>
    <s v="5.02.09.6.02.02"/>
    <s v="Becas a terceras personas (reglamento becas art4.)"/>
    <n v="20000000"/>
    <x v="1"/>
    <x v="20"/>
    <x v="87"/>
  </r>
  <r>
    <s v="5.02.10.0.01.01"/>
    <s v="Sueldos para cargos fijos "/>
    <n v="32529048"/>
    <x v="1"/>
    <x v="0"/>
    <x v="0"/>
  </r>
  <r>
    <s v="5.02.10.0.02.01"/>
    <s v="Tiempo extraordinario"/>
    <n v="300000"/>
    <x v="1"/>
    <x v="1"/>
    <x v="2"/>
  </r>
  <r>
    <s v="5.02.10.0.03.01"/>
    <s v="Retribución por años servidos "/>
    <n v="4905997"/>
    <x v="1"/>
    <x v="2"/>
    <x v="5"/>
  </r>
  <r>
    <s v="5.02.10.0.03.02"/>
    <s v="Restricción al ejercicio liberal de la profesión "/>
    <n v="5642520"/>
    <x v="1"/>
    <x v="2"/>
    <x v="6"/>
  </r>
  <r>
    <s v="5.02.10.0.03.03"/>
    <s v="Décimotercer mes"/>
    <n v="3914343"/>
    <x v="1"/>
    <x v="2"/>
    <x v="7"/>
  </r>
  <r>
    <s v="5.02.10.0.03.04"/>
    <s v="Salario escolar"/>
    <n v="3613351"/>
    <x v="1"/>
    <x v="2"/>
    <x v="8"/>
  </r>
  <r>
    <s v="5.02.10.0.04.01"/>
    <s v="Contribución Patronal al Seguro de Salud de la Caja Costarricense del Seguro Social"/>
    <n v="4346660"/>
    <x v="1"/>
    <x v="3"/>
    <x v="9"/>
  </r>
  <r>
    <s v="5.02.10.0.04.05"/>
    <s v="Contribución Patronal al Banco Popular y de Desarrollo Comunal"/>
    <n v="234955"/>
    <x v="1"/>
    <x v="3"/>
    <x v="10"/>
  </r>
  <r>
    <s v="5.02.10.0.05.01"/>
    <s v="Contribución Patronal al Seguro de Pensiones de la Caja Costarricense del Seguro Social  "/>
    <n v="2546908"/>
    <x v="1"/>
    <x v="4"/>
    <x v="11"/>
  </r>
  <r>
    <s v="5.02.10.0.05.02"/>
    <s v="Aporte Patronal al Régimen Obligatorio de Pensiones Complementarias  "/>
    <n v="1409727"/>
    <x v="1"/>
    <x v="4"/>
    <x v="12"/>
  </r>
  <r>
    <s v="5.02.10.0.05.03"/>
    <s v="Aporte Patronal al Fondo de Capitalización Laboral "/>
    <n v="704864"/>
    <x v="1"/>
    <x v="4"/>
    <x v="13"/>
  </r>
  <r>
    <s v="5.02.10.1.01.01"/>
    <s v="Alquiler de edificios, locales y terrenos"/>
    <n v="150000"/>
    <x v="1"/>
    <x v="5"/>
    <x v="14"/>
  </r>
  <r>
    <s v="5.02.10.1.01.02"/>
    <s v="Alquiler de maquinaria equipo y mobiliario"/>
    <n v="100000"/>
    <x v="1"/>
    <x v="5"/>
    <x v="70"/>
  </r>
  <r>
    <s v="5.02.10.1.01.03"/>
    <s v="Alquiler de equipo de cómputo"/>
    <n v="440000"/>
    <x v="1"/>
    <x v="5"/>
    <x v="15"/>
  </r>
  <r>
    <s v="5.02.10.1.01.04"/>
    <s v="Alquiler y derechos para telecomunicaciones"/>
    <n v="140000"/>
    <x v="1"/>
    <x v="5"/>
    <x v="16"/>
  </r>
  <r>
    <s v="5.02.10.1.03.01"/>
    <s v="Información "/>
    <n v="400000"/>
    <x v="1"/>
    <x v="7"/>
    <x v="18"/>
  </r>
  <r>
    <s v="5.02.10.1.03.02"/>
    <s v="Publicidad y propaganda "/>
    <n v="140000"/>
    <x v="1"/>
    <x v="7"/>
    <x v="19"/>
  </r>
  <r>
    <s v="5.02.10.1.03.03"/>
    <s v="Impresión, encuadernación y otros"/>
    <n v="150000"/>
    <x v="1"/>
    <x v="7"/>
    <x v="20"/>
  </r>
  <r>
    <s v="5.02.10.1.04.04"/>
    <s v="Servicios en Ciencias Económicas y Sociales."/>
    <n v="5500000"/>
    <x v="1"/>
    <x v="8"/>
    <x v="25"/>
  </r>
  <r>
    <s v="5.02.10.1.04.06"/>
    <s v="Servicios generales "/>
    <n v="60000"/>
    <x v="1"/>
    <x v="8"/>
    <x v="26"/>
  </r>
  <r>
    <s v="5.02.10.1.05.01"/>
    <s v="Transporte dentro del país "/>
    <n v="10000"/>
    <x v="1"/>
    <x v="23"/>
    <x v="62"/>
  </r>
  <r>
    <s v="5.02.10.1.06.01"/>
    <s v="Seguros "/>
    <n v="939818"/>
    <x v="1"/>
    <x v="9"/>
    <x v="28"/>
  </r>
  <r>
    <s v="5.02.10.1.07.01"/>
    <s v="Actividades de capacitación"/>
    <n v="200000"/>
    <x v="1"/>
    <x v="10"/>
    <x v="29"/>
  </r>
  <r>
    <s v="5.02.10.2.01.02"/>
    <s v="Productos farmacéuticos y medicinales"/>
    <n v="1000000"/>
    <x v="1"/>
    <x v="14"/>
    <x v="39"/>
  </r>
  <r>
    <s v="5.02.10.2.01.04"/>
    <s v="Tintas, pinturas y diluyentes "/>
    <n v="210000"/>
    <x v="1"/>
    <x v="14"/>
    <x v="40"/>
  </r>
  <r>
    <s v="5.02.10.2.02.03"/>
    <s v="Alimentos y Bebidas"/>
    <n v="36161984"/>
    <x v="1"/>
    <x v="28"/>
    <x v="88"/>
  </r>
  <r>
    <s v="5.02.10.2.99.01"/>
    <s v="Útiles y materiales de oficina y cómputo"/>
    <n v="254622"/>
    <x v="1"/>
    <x v="17"/>
    <x v="47"/>
  </r>
  <r>
    <s v="5.02.10.2.99.03"/>
    <s v="Productos de papel, cartón e impresos"/>
    <n v="300925"/>
    <x v="1"/>
    <x v="17"/>
    <x v="48"/>
  </r>
  <r>
    <s v="5.02.10.2.99.04"/>
    <s v="Textiles y vestuario"/>
    <n v="2274000"/>
    <x v="1"/>
    <x v="17"/>
    <x v="49"/>
  </r>
  <r>
    <s v="5.02.10.5.01.03"/>
    <s v="Equipo de comunicación"/>
    <n v="200000"/>
    <x v="1"/>
    <x v="18"/>
    <x v="52"/>
  </r>
  <r>
    <s v="5.02.10.5.01.04"/>
    <s v="Equipo y mobiliario de oficina"/>
    <n v="30000"/>
    <x v="1"/>
    <x v="18"/>
    <x v="53"/>
  </r>
  <r>
    <s v="5.02.10.5.01.05"/>
    <s v="Equipo y programas de cómputo"/>
    <n v="15591"/>
    <x v="1"/>
    <x v="18"/>
    <x v="54"/>
  </r>
  <r>
    <s v="5.02.10.5.01.99"/>
    <s v="Maquinaria y equipo diverso"/>
    <n v="100000"/>
    <x v="1"/>
    <x v="18"/>
    <x v="56"/>
  </r>
  <r>
    <s v="5.02.10.6.03.01"/>
    <s v="Prestaciones legales"/>
    <n v="469909"/>
    <x v="1"/>
    <x v="21"/>
    <x v="59"/>
  </r>
  <r>
    <s v="5.02.10.6.03.99"/>
    <s v="Otras prestaciones a terceras personas"/>
    <n v="234955"/>
    <x v="1"/>
    <x v="21"/>
    <x v="60"/>
  </r>
  <r>
    <s v="5.02.11.0.01.01"/>
    <s v="Sueldos para cargos fijos "/>
    <n v="27910656"/>
    <x v="1"/>
    <x v="0"/>
    <x v="0"/>
  </r>
  <r>
    <s v="5.02.11.0.01.05"/>
    <s v="Suplencias "/>
    <n v="200000"/>
    <x v="1"/>
    <x v="0"/>
    <x v="69"/>
  </r>
  <r>
    <s v="5.02.11.0.02.01"/>
    <s v="Tiempo extraordinario"/>
    <n v="300000"/>
    <x v="1"/>
    <x v="1"/>
    <x v="2"/>
  </r>
  <r>
    <s v="5.02.11.0.03.01"/>
    <s v="Retribución por años servidos "/>
    <n v="1790109"/>
    <x v="1"/>
    <x v="2"/>
    <x v="5"/>
  </r>
  <r>
    <s v="5.02.11.0.03.03"/>
    <s v="Décimotercer mes"/>
    <n v="2725284"/>
    <x v="1"/>
    <x v="2"/>
    <x v="7"/>
  </r>
  <r>
    <s v="5.02.11.0.03.04"/>
    <s v="Salario escolar"/>
    <n v="2515724"/>
    <x v="1"/>
    <x v="2"/>
    <x v="8"/>
  </r>
  <r>
    <s v="5.02.11.0.04.01"/>
    <s v="Contribución Patronal al Seguro de Salud de la Caja Costarricense del Seguro Social"/>
    <n v="3026275"/>
    <x v="1"/>
    <x v="3"/>
    <x v="9"/>
  </r>
  <r>
    <s v="5.02.11.0.04.05"/>
    <s v="Contribución Patronal al Banco Popular y de Desarrollo Comunal"/>
    <n v="163582"/>
    <x v="1"/>
    <x v="3"/>
    <x v="10"/>
  </r>
  <r>
    <s v="5.02.11.0.05.01"/>
    <s v="Contribución Patronal al Seguro de Pensiones de la Caja Costarricense del Seguro Social  "/>
    <n v="1773234"/>
    <x v="1"/>
    <x v="4"/>
    <x v="11"/>
  </r>
  <r>
    <s v="5.02.11.0.05.02"/>
    <s v="Aporte Patronal al Régimen Obligatorio de Pensiones Complementarias  "/>
    <n v="981495"/>
    <x v="1"/>
    <x v="4"/>
    <x v="12"/>
  </r>
  <r>
    <s v="5.02.11.0.05.03"/>
    <s v="Aporte Patronal al Fondo de Capitalización Laboral "/>
    <n v="490747"/>
    <x v="1"/>
    <x v="4"/>
    <x v="13"/>
  </r>
  <r>
    <s v="5.02.11.1.01.03"/>
    <s v="Información "/>
    <n v="170000"/>
    <x v="1"/>
    <x v="5"/>
    <x v="15"/>
  </r>
  <r>
    <s v="5.02.11.1.03.01"/>
    <s v="Información "/>
    <n v="100000"/>
    <x v="1"/>
    <x v="7"/>
    <x v="18"/>
  </r>
  <r>
    <s v="5.02.11.1.03.06"/>
    <s v="Comisiones y gastos por servicios financieros y comerciales"/>
    <n v="1000000"/>
    <x v="1"/>
    <x v="7"/>
    <x v="22"/>
  </r>
  <r>
    <s v="5.02.11.1.04.06"/>
    <s v="Servicios generales "/>
    <n v="1250000"/>
    <x v="1"/>
    <x v="8"/>
    <x v="26"/>
  </r>
  <r>
    <s v="5.02.11.1.04.99"/>
    <s v="Otros servicios de gestión y apoyo"/>
    <n v="30000"/>
    <x v="1"/>
    <x v="8"/>
    <x v="27"/>
  </r>
  <r>
    <s v="5.02.11.1.06.01"/>
    <s v="Seguros "/>
    <n v="854330"/>
    <x v="1"/>
    <x v="9"/>
    <x v="28"/>
  </r>
  <r>
    <s v="5.02.11.1.07.01"/>
    <s v="Actividades de capacitación"/>
    <n v="100000"/>
    <x v="1"/>
    <x v="10"/>
    <x v="29"/>
  </r>
  <r>
    <s v="5.02.11.1.08.05"/>
    <s v="Mantenimiento y reparación de equipo de transporte"/>
    <n v="200000"/>
    <x v="1"/>
    <x v="11"/>
    <x v="31"/>
  </r>
  <r>
    <s v="5.02.11.1.08.06"/>
    <s v="Mantenimiento y reparación de equipo de comunicación"/>
    <n v="200000"/>
    <x v="1"/>
    <x v="11"/>
    <x v="32"/>
  </r>
  <r>
    <s v="5.02.11.1.08.07"/>
    <s v="Mantenimiento y reparacion de equipo y mobiliario de oficina"/>
    <n v="100000"/>
    <x v="1"/>
    <x v="11"/>
    <x v="33"/>
  </r>
  <r>
    <s v="5.02.11.1.08.08"/>
    <s v="Mantenimiento y reparación de equipo de cómputo y  sistemas de información"/>
    <n v="100000"/>
    <x v="1"/>
    <x v="11"/>
    <x v="34"/>
  </r>
  <r>
    <s v="5.02.11.1.09.99"/>
    <s v="Otros impuestos"/>
    <n v="100000"/>
    <x v="1"/>
    <x v="12"/>
    <x v="36"/>
  </r>
  <r>
    <s v="5.02.11.2.01.01"/>
    <s v="Combustibles y lubricantes "/>
    <n v="500000"/>
    <x v="1"/>
    <x v="14"/>
    <x v="38"/>
  </r>
  <r>
    <s v="5.02.11.2.01.02"/>
    <s v="Productos farmacéuticos y medicinales"/>
    <n v="300000"/>
    <x v="1"/>
    <x v="14"/>
    <x v="39"/>
  </r>
  <r>
    <s v="5.02.11.2.01.04"/>
    <s v="Tintas, pinturas y diluyentes "/>
    <n v="1500000"/>
    <x v="1"/>
    <x v="14"/>
    <x v="40"/>
  </r>
  <r>
    <s v="5.02.11.2.03.01"/>
    <s v="Materiales y productos metálicos "/>
    <n v="300000"/>
    <x v="1"/>
    <x v="15"/>
    <x v="42"/>
  </r>
  <r>
    <s v="5.02.11.2.03.02"/>
    <s v="Materiales y productos minerales y asfálticos "/>
    <n v="150000"/>
    <x v="1"/>
    <x v="15"/>
    <x v="72"/>
  </r>
  <r>
    <s v="5.02.11.2.03.03"/>
    <s v="Madera y sus derivados"/>
    <n v="100000"/>
    <x v="1"/>
    <x v="15"/>
    <x v="73"/>
  </r>
  <r>
    <s v="5.02.11.2.03.04"/>
    <s v="Materiales y productos eléctricos,telefónicos y de cómputo"/>
    <n v="100000"/>
    <x v="1"/>
    <x v="15"/>
    <x v="43"/>
  </r>
  <r>
    <s v="5.02.11.2.04.01"/>
    <s v="Herramientas e instrumentos"/>
    <n v="50000"/>
    <x v="1"/>
    <x v="16"/>
    <x v="45"/>
  </r>
  <r>
    <s v="5.02.11.2.04.02"/>
    <s v="Repuestos y accesorios"/>
    <n v="100000"/>
    <x v="1"/>
    <x v="16"/>
    <x v="46"/>
  </r>
  <r>
    <s v="5.02.11.2.99.01"/>
    <s v="Útiles y materiales de oficina y cómputo"/>
    <n v="200000"/>
    <x v="1"/>
    <x v="17"/>
    <x v="47"/>
  </r>
  <r>
    <s v="5.02.11.2.99.03"/>
    <s v="Productos de papel, cartón e impresos"/>
    <n v="15000"/>
    <x v="1"/>
    <x v="17"/>
    <x v="48"/>
  </r>
  <r>
    <s v="5.02.11.2.99.04"/>
    <s v="Textiles y vestuario"/>
    <n v="1200000"/>
    <x v="1"/>
    <x v="17"/>
    <x v="49"/>
  </r>
  <r>
    <s v="5.02.11.2.99.05"/>
    <s v="Útiles y materiales de limpieza"/>
    <n v="100000"/>
    <x v="1"/>
    <x v="17"/>
    <x v="50"/>
  </r>
  <r>
    <s v="5.02.11.2.99.06"/>
    <s v="Útiles y materiales de resguardo y seguridad"/>
    <n v="500000"/>
    <x v="1"/>
    <x v="17"/>
    <x v="74"/>
  </r>
  <r>
    <s v="5.02.11.2.99.99"/>
    <s v="Otros utiles, materiales y suministros"/>
    <n v="100000"/>
    <x v="1"/>
    <x v="17"/>
    <x v="51"/>
  </r>
  <r>
    <s v="5.02.11.5.01.04"/>
    <s v="Equipo y mobiliario de oficina"/>
    <n v="100000"/>
    <x v="1"/>
    <x v="18"/>
    <x v="53"/>
  </r>
  <r>
    <s v="5.02.11.5.01.05"/>
    <s v="Equipo y programas de cómputo"/>
    <n v="100000"/>
    <x v="1"/>
    <x v="18"/>
    <x v="54"/>
  </r>
  <r>
    <s v="5.02.11.6.02.03"/>
    <s v="Ayudas a funcionarios "/>
    <n v="45000"/>
    <x v="1"/>
    <x v="20"/>
    <x v="58"/>
  </r>
  <r>
    <s v="5.02.11.6.03.01"/>
    <s v="Prestaciones legales"/>
    <n v="327165"/>
    <x v="1"/>
    <x v="21"/>
    <x v="59"/>
  </r>
  <r>
    <s v="5.02.11.6.03.99"/>
    <s v="Otras prestaciones a terceras personas"/>
    <n v="163582"/>
    <x v="1"/>
    <x v="21"/>
    <x v="60"/>
  </r>
  <r>
    <s v="5.02.11.6.06.02"/>
    <s v="Reintegro y Devoluciones"/>
    <n v="50000"/>
    <x v="1"/>
    <x v="25"/>
    <x v="89"/>
  </r>
  <r>
    <s v="5.02.17.0.01.01"/>
    <s v="Sueldos para cargos fijos "/>
    <n v="31070256"/>
    <x v="1"/>
    <x v="0"/>
    <x v="0"/>
  </r>
  <r>
    <s v="5.02.17.0.01.05"/>
    <s v="Suplencias "/>
    <n v="300000"/>
    <x v="1"/>
    <x v="0"/>
    <x v="69"/>
  </r>
  <r>
    <s v="5.02.17.0.02.01"/>
    <s v="Tiempo extraordinario"/>
    <n v="300000"/>
    <x v="1"/>
    <x v="1"/>
    <x v="2"/>
  </r>
  <r>
    <s v="5.02.17.0.03.01"/>
    <s v="Retribución por años servidos "/>
    <n v="3142834"/>
    <x v="1"/>
    <x v="2"/>
    <x v="5"/>
  </r>
  <r>
    <s v="5.02.17.0.03.03"/>
    <s v="Décimotercer mes"/>
    <n v="3141495"/>
    <x v="1"/>
    <x v="2"/>
    <x v="7"/>
  </r>
  <r>
    <s v="5.02.17.0.03.04"/>
    <s v="Salario escolar"/>
    <n v="2899930"/>
    <x v="1"/>
    <x v="2"/>
    <x v="8"/>
  </r>
  <r>
    <s v="5.02.17.0.04.01"/>
    <s v="Contribución Patronal al Seguro de Salud de la Caja Costarricense del Seguro Social"/>
    <n v="3488454"/>
    <x v="1"/>
    <x v="3"/>
    <x v="9"/>
  </r>
  <r>
    <s v="5.02.17.0.04.05"/>
    <s v="Contribución Patronal al Banco Popular y de Desarrollo Comunal"/>
    <n v="188565"/>
    <x v="1"/>
    <x v="3"/>
    <x v="10"/>
  </r>
  <r>
    <s v="5.02.17.0.05.01"/>
    <s v="Contribución Patronal al Seguro de Pensiones de la Caja Costarricense del Seguro Social  "/>
    <n v="2044046"/>
    <x v="1"/>
    <x v="4"/>
    <x v="11"/>
  </r>
  <r>
    <s v="5.02.17.0.05.02"/>
    <s v="Aporte Patronal al Régimen Obligatorio de Pensiones Complementarias  "/>
    <n v="1131391"/>
    <x v="1"/>
    <x v="4"/>
    <x v="12"/>
  </r>
  <r>
    <s v="5.02.17.0.05.03"/>
    <s v="Aporte Patronal al Fondo de Capitalización Laboral "/>
    <n v="565695"/>
    <x v="1"/>
    <x v="4"/>
    <x v="13"/>
  </r>
  <r>
    <s v="5.02.17.1.01.02"/>
    <s v="Alquiler de maquinaria equipo y mobiliario"/>
    <n v="500000"/>
    <x v="1"/>
    <x v="5"/>
    <x v="70"/>
  </r>
  <r>
    <s v="5.02.17.1.01.03"/>
    <s v="Alquiler de equipo de cómputo"/>
    <n v="1700000"/>
    <x v="1"/>
    <x v="5"/>
    <x v="15"/>
  </r>
  <r>
    <s v="5.02.17.1.01.04"/>
    <s v="Alquiler y derechos para telecomunicaciones"/>
    <n v="1500000"/>
    <x v="1"/>
    <x v="5"/>
    <x v="16"/>
  </r>
  <r>
    <s v="5.02.17.1.02.01"/>
    <s v="Servicio de agua y alcantarillado "/>
    <n v="4000000"/>
    <x v="1"/>
    <x v="6"/>
    <x v="80"/>
  </r>
  <r>
    <s v="5.02.17.1.02.02"/>
    <s v="Servicio de energía eléctrica"/>
    <n v="6500000"/>
    <x v="1"/>
    <x v="6"/>
    <x v="81"/>
  </r>
  <r>
    <s v="5.02.17.1.02.04"/>
    <s v="Servicio de telecomunicaciones"/>
    <n v="8000000"/>
    <x v="1"/>
    <x v="6"/>
    <x v="17"/>
  </r>
  <r>
    <s v="5.02.17.1.03.01"/>
    <s v="Información "/>
    <n v="100000"/>
    <x v="1"/>
    <x v="7"/>
    <x v="18"/>
  </r>
  <r>
    <s v="5.02.17.1.04.06"/>
    <s v="Servicios generales "/>
    <n v="3500000"/>
    <x v="1"/>
    <x v="8"/>
    <x v="26"/>
  </r>
  <r>
    <s v="5.02.17.1.04.99"/>
    <s v="Otros servicios de gestion y apoyo"/>
    <n v="500000"/>
    <x v="1"/>
    <x v="8"/>
    <x v="27"/>
  </r>
  <r>
    <s v="5.02.17.1.06.01"/>
    <s v="Seguros "/>
    <n v="1754260"/>
    <x v="1"/>
    <x v="9"/>
    <x v="28"/>
  </r>
  <r>
    <s v="5.02.17.1.07.01"/>
    <s v="Actividades de Capacitación "/>
    <n v="50000"/>
    <x v="1"/>
    <x v="10"/>
    <x v="29"/>
  </r>
  <r>
    <s v="5.02.17.1.08.01"/>
    <s v=" Mantenimiento edificios y locales"/>
    <n v="1000000"/>
    <x v="1"/>
    <x v="11"/>
    <x v="30"/>
  </r>
  <r>
    <s v="5.02.17.1.08.06"/>
    <s v="Mantenimiento y reparación de equipo de comunicaciòn"/>
    <n v="250000"/>
    <x v="1"/>
    <x v="11"/>
    <x v="32"/>
  </r>
  <r>
    <s v="5.02.17.1.08.07"/>
    <s v="Mantenimiento y reparación de equipo y mobiliario de oficina"/>
    <n v="100000"/>
    <x v="1"/>
    <x v="11"/>
    <x v="33"/>
  </r>
  <r>
    <s v="5.02.17.1.08.08"/>
    <s v="Mantenimiento y reparación de equipos de cómputo y sistemas de información"/>
    <n v="300000"/>
    <x v="1"/>
    <x v="11"/>
    <x v="34"/>
  </r>
  <r>
    <s v="5.02.17.1.08.99"/>
    <s v="Mantenimiento y reparación de otros equipos"/>
    <n v="250000"/>
    <x v="1"/>
    <x v="11"/>
    <x v="35"/>
  </r>
  <r>
    <s v="5.02.17.2.01.01"/>
    <s v="Combustibles y lubricantes "/>
    <n v="100000"/>
    <x v="1"/>
    <x v="14"/>
    <x v="38"/>
  </r>
  <r>
    <s v="5.02.17.2.01.02"/>
    <s v="Productos farmacéuticos y medicinales"/>
    <n v="800000"/>
    <x v="1"/>
    <x v="14"/>
    <x v="39"/>
  </r>
  <r>
    <s v="5.02.17.2.01.04"/>
    <s v="Tintas, pinturas y diluyentes "/>
    <n v="1000000"/>
    <x v="1"/>
    <x v="14"/>
    <x v="40"/>
  </r>
  <r>
    <s v="5.02.17.2.01.99"/>
    <s v="Otros productos químicos"/>
    <n v="600000"/>
    <x v="1"/>
    <x v="14"/>
    <x v="41"/>
  </r>
  <r>
    <s v="5.02.17.2.03.01"/>
    <s v="Materiales y productos metálicos "/>
    <n v="1000000"/>
    <x v="1"/>
    <x v="15"/>
    <x v="42"/>
  </r>
  <r>
    <s v="5.02.17.2.03.02"/>
    <s v="Materiales y productos minerales y asfálticos "/>
    <n v="250000"/>
    <x v="1"/>
    <x v="15"/>
    <x v="72"/>
  </r>
  <r>
    <s v="5.02.17.2.03.03"/>
    <s v="Madera y sus derivados"/>
    <n v="250000"/>
    <x v="1"/>
    <x v="15"/>
    <x v="73"/>
  </r>
  <r>
    <s v="5.02.17.2.03.04"/>
    <s v="Materiales y productos eléctricos, telefónicos y de cómputo"/>
    <n v="250000"/>
    <x v="1"/>
    <x v="15"/>
    <x v="43"/>
  </r>
  <r>
    <s v="5.02.17.2.03.05"/>
    <s v="Materiales y productos de vidrio"/>
    <n v="250000"/>
    <x v="1"/>
    <x v="15"/>
    <x v="77"/>
  </r>
  <r>
    <s v="5.02.17.2.03.06"/>
    <s v="Materiales y productos de plástico"/>
    <n v="250000"/>
    <x v="1"/>
    <x v="15"/>
    <x v="44"/>
  </r>
  <r>
    <s v="5.02.17.2.03.99"/>
    <s v="Otros materiales y productos de uso en la Construcción"/>
    <n v="200000"/>
    <x v="1"/>
    <x v="15"/>
    <x v="82"/>
  </r>
  <r>
    <s v="5.02.17.2.04.01"/>
    <s v="Herramientas e instrumentos"/>
    <n v="295800"/>
    <x v="1"/>
    <x v="16"/>
    <x v="45"/>
  </r>
  <r>
    <s v="5.02.17.2.04.02"/>
    <s v="Repuestos y accesorios"/>
    <n v="250000"/>
    <x v="1"/>
    <x v="16"/>
    <x v="46"/>
  </r>
  <r>
    <s v="5.02.17.2.99.01"/>
    <s v="Útiles y materiales de oficina y cómputo"/>
    <n v="200000"/>
    <x v="1"/>
    <x v="17"/>
    <x v="47"/>
  </r>
  <r>
    <s v="5.02.17.2.99.02"/>
    <s v="Útiles y materiales de oficina y cómputo"/>
    <n v="45800"/>
    <x v="1"/>
    <x v="17"/>
    <x v="90"/>
  </r>
  <r>
    <s v="5.02.17.2.99.03"/>
    <s v="Productos de papel, cartón e impresos"/>
    <n v="1500000"/>
    <x v="1"/>
    <x v="17"/>
    <x v="48"/>
  </r>
  <r>
    <s v="5.02.17.2.99.04"/>
    <s v="Textiles y vestuario"/>
    <n v="600000"/>
    <x v="1"/>
    <x v="17"/>
    <x v="49"/>
  </r>
  <r>
    <s v="5.02.17.2.99.05"/>
    <s v="Útiles y materiales de limpieza"/>
    <n v="1500000"/>
    <x v="1"/>
    <x v="17"/>
    <x v="50"/>
  </r>
  <r>
    <s v="5.02.17.2.99.06"/>
    <s v="Útiles y materiales de resguardo y seguridad"/>
    <n v="404500"/>
    <x v="1"/>
    <x v="17"/>
    <x v="74"/>
  </r>
  <r>
    <s v="5.02.17.2.99.07"/>
    <s v="Utiles y Materiales de Cocina y Comedor"/>
    <n v="250000"/>
    <x v="1"/>
    <x v="17"/>
    <x v="91"/>
  </r>
  <r>
    <s v="5.02.17.2.99.99"/>
    <s v="Otros útiles, materiales y suministros"/>
    <n v="250000"/>
    <x v="1"/>
    <x v="17"/>
    <x v="51"/>
  </r>
  <r>
    <s v="5.02.17.3.02.06"/>
    <s v="Intereses sobre préstamos de Instituciones Públicas Financieras (BNCR)"/>
    <n v="18633808"/>
    <x v="1"/>
    <x v="26"/>
    <x v="78"/>
  </r>
  <r>
    <s v="5.02.17.5.01.01"/>
    <s v="Maquinaria y equipo de producción"/>
    <n v="500000"/>
    <x v="1"/>
    <x v="18"/>
    <x v="83"/>
  </r>
  <r>
    <s v="5.02.17.5.01.03"/>
    <s v="Equipo de comunicación"/>
    <n v="2500000"/>
    <x v="1"/>
    <x v="18"/>
    <x v="52"/>
  </r>
  <r>
    <s v="5.02.17.5.01.04"/>
    <s v="Equipo y mobiliario de oficina"/>
    <n v="2500000"/>
    <x v="1"/>
    <x v="18"/>
    <x v="53"/>
  </r>
  <r>
    <s v="5.02.17.5.01.05"/>
    <s v="Equipo y programas de cómputo"/>
    <n v="1000001"/>
    <x v="1"/>
    <x v="18"/>
    <x v="54"/>
  </r>
  <r>
    <s v="5.02.17.5.01.99"/>
    <s v="Maquinaria y equipo diverso"/>
    <n v="500000"/>
    <x v="1"/>
    <x v="18"/>
    <x v="56"/>
  </r>
  <r>
    <s v="5.02.17.6.03.01"/>
    <s v="Prestaciones legales"/>
    <n v="377130"/>
    <x v="1"/>
    <x v="21"/>
    <x v="59"/>
  </r>
  <r>
    <s v="5.02.17.6.03.99"/>
    <s v="Otras prestaciones a terceras personas"/>
    <n v="188565"/>
    <x v="1"/>
    <x v="21"/>
    <x v="60"/>
  </r>
  <r>
    <s v="5.02.17.8.02.06"/>
    <s v="Amortización de préstamos de Instituciones Públicas Financieras (BNCR,)"/>
    <n v="9000000"/>
    <x v="1"/>
    <x v="27"/>
    <x v="79"/>
  </r>
  <r>
    <s v="5.02.22.2.03.02"/>
    <s v="Materiales y productos minerales y asfálticos "/>
    <n v="500000"/>
    <x v="1"/>
    <x v="15"/>
    <x v="72"/>
  </r>
  <r>
    <s v="5.02.23.0.01.01"/>
    <s v="Sueldos para cargos fijos "/>
    <n v="33197820"/>
    <x v="1"/>
    <x v="0"/>
    <x v="0"/>
  </r>
  <r>
    <s v="5.02.23.0.01.05"/>
    <s v="Suplencias "/>
    <n v="300000"/>
    <x v="1"/>
    <x v="0"/>
    <x v="69"/>
  </r>
  <r>
    <s v="5.02.23.0.02.01"/>
    <s v="Tiempo extraordinario"/>
    <n v="300000"/>
    <x v="1"/>
    <x v="1"/>
    <x v="2"/>
  </r>
  <r>
    <s v="5.02.23.0.03.01"/>
    <s v="Retribución por años servidos "/>
    <n v="4385809"/>
    <x v="1"/>
    <x v="2"/>
    <x v="5"/>
  </r>
  <r>
    <s v="5.02.23.0.03.03"/>
    <s v="Décimotercer mes"/>
    <n v="3915772"/>
    <x v="1"/>
    <x v="2"/>
    <x v="7"/>
  </r>
  <r>
    <s v="5.02.23.0.03.04"/>
    <s v="Salario escolar"/>
    <n v="3614670"/>
    <x v="1"/>
    <x v="2"/>
    <x v="8"/>
  </r>
  <r>
    <s v="5.02.23.0.03.99"/>
    <s v="Otros incentivos salariales "/>
    <n v="5209770"/>
    <x v="1"/>
    <x v="2"/>
    <x v="92"/>
  </r>
  <r>
    <s v="5.02.23.0.04.01"/>
    <s v="Contribución Patronal al Seguro de Salud de la Caja Costarricense del Seguro Social"/>
    <n v="4348246"/>
    <x v="1"/>
    <x v="3"/>
    <x v="9"/>
  </r>
  <r>
    <s v="5.02.23.0.04.05"/>
    <s v="Contribución Patronal al Banco Popular y de Desarrollo Comunal"/>
    <n v="235040"/>
    <x v="1"/>
    <x v="3"/>
    <x v="10"/>
  </r>
  <r>
    <s v="5.02.23.0.05.01"/>
    <s v="Contribución Patronal al Seguro de Pensiones de la Caja Costarricense del Seguro Social  "/>
    <n v="2547837"/>
    <x v="1"/>
    <x v="4"/>
    <x v="11"/>
  </r>
  <r>
    <s v="5.02.23.0.05.02"/>
    <s v="Aporte Patronal al Régimen Obligatorio de Pensiones Complementarias  "/>
    <n v="1410242"/>
    <x v="1"/>
    <x v="4"/>
    <x v="12"/>
  </r>
  <r>
    <s v="5.02.23.0.05.03"/>
    <s v="Aporte Patronal al Fondo de Capitalización Laboral "/>
    <n v="705121"/>
    <x v="1"/>
    <x v="4"/>
    <x v="13"/>
  </r>
  <r>
    <s v="5.02.23.1.01.03"/>
    <s v="Alquiler de equipo de cómputo"/>
    <n v="170000"/>
    <x v="1"/>
    <x v="5"/>
    <x v="15"/>
  </r>
  <r>
    <s v="5.02.23.1.01.04"/>
    <s v="Alquiler y derechos para telecomunicaciones"/>
    <n v="200000"/>
    <x v="1"/>
    <x v="5"/>
    <x v="16"/>
  </r>
  <r>
    <s v="5.02.23.1.03.01"/>
    <s v="Información "/>
    <n v="200000"/>
    <x v="1"/>
    <x v="7"/>
    <x v="18"/>
  </r>
  <r>
    <s v="5.02.23.1.03.02"/>
    <s v="Publicidad y propaganda "/>
    <n v="200000"/>
    <x v="1"/>
    <x v="7"/>
    <x v="19"/>
  </r>
  <r>
    <s v="5.02.23.1.04.06"/>
    <s v="Servicios generales "/>
    <n v="500000"/>
    <x v="1"/>
    <x v="8"/>
    <x v="26"/>
  </r>
  <r>
    <s v="5.02.23.1.04.99"/>
    <s v="Otros servicios de gestión y apoyo"/>
    <n v="400000"/>
    <x v="1"/>
    <x v="8"/>
    <x v="27"/>
  </r>
  <r>
    <s v="5.02.23.1.06.01"/>
    <s v="Seguros "/>
    <n v="2140161"/>
    <x v="1"/>
    <x v="9"/>
    <x v="28"/>
  </r>
  <r>
    <s v="5.02.23.1.07.01"/>
    <s v="Actividades de capacitación"/>
    <n v="500000"/>
    <x v="1"/>
    <x v="10"/>
    <x v="29"/>
  </r>
  <r>
    <s v="5.02.23.1.08.05"/>
    <s v="Mantenimiento y reparación de equipo de transporte"/>
    <n v="800000"/>
    <x v="1"/>
    <x v="11"/>
    <x v="31"/>
  </r>
  <r>
    <s v="5.02.23.1.08.06"/>
    <s v="Mantenimiento y reparación de equipo de comunicación"/>
    <n v="100000"/>
    <x v="1"/>
    <x v="11"/>
    <x v="32"/>
  </r>
  <r>
    <s v="5.02.23.1.09.99"/>
    <s v="Otros impuestos"/>
    <n v="700000"/>
    <x v="1"/>
    <x v="12"/>
    <x v="36"/>
  </r>
  <r>
    <s v="5.02.23.2.01.01"/>
    <s v="Combustibles y lubricantes "/>
    <n v="2500000"/>
    <x v="1"/>
    <x v="14"/>
    <x v="38"/>
  </r>
  <r>
    <s v="5.02.23.2.04.02"/>
    <s v="Repuestos y accesorios"/>
    <n v="813098"/>
    <x v="1"/>
    <x v="16"/>
    <x v="46"/>
  </r>
  <r>
    <s v="5.02.23.2.99.03"/>
    <s v="Productos de papel, cartón e impresos"/>
    <n v="200000"/>
    <x v="1"/>
    <x v="17"/>
    <x v="48"/>
  </r>
  <r>
    <s v="5.02.23.2.99.04"/>
    <s v="Textiles y vestuario"/>
    <n v="1000000"/>
    <x v="1"/>
    <x v="17"/>
    <x v="49"/>
  </r>
  <r>
    <s v="5.02.23.2.99.06"/>
    <s v="Útiles y materiales de resguardo y seguridad"/>
    <n v="1300000"/>
    <x v="1"/>
    <x v="17"/>
    <x v="74"/>
  </r>
  <r>
    <s v="5.02.23.5.01.03"/>
    <s v="Equipo de comunicación"/>
    <n v="500000"/>
    <x v="1"/>
    <x v="18"/>
    <x v="52"/>
  </r>
  <r>
    <s v="5.02.23.6.03.01"/>
    <s v="Prestaciones legales"/>
    <n v="470081"/>
    <x v="1"/>
    <x v="21"/>
    <x v="59"/>
  </r>
  <r>
    <s v="5.02.23.6.03.99"/>
    <s v="Otras prestaciones a terceras personas"/>
    <n v="235040"/>
    <x v="1"/>
    <x v="21"/>
    <x v="60"/>
  </r>
  <r>
    <s v="5.02.25.0.01.01"/>
    <s v="Sueldos para cargos fijos "/>
    <n v="7583724"/>
    <x v="1"/>
    <x v="0"/>
    <x v="0"/>
  </r>
  <r>
    <s v="5.02.25.0.03.01"/>
    <s v="Retribución por años servidos "/>
    <n v="2195004"/>
    <x v="1"/>
    <x v="2"/>
    <x v="5"/>
  </r>
  <r>
    <s v="5.02.25.0.03.03"/>
    <s v="Décimotercer mes"/>
    <n v="882422"/>
    <x v="1"/>
    <x v="2"/>
    <x v="7"/>
  </r>
  <r>
    <s v="5.02.25.0.03.04"/>
    <s v="Salario escolar"/>
    <n v="814568"/>
    <x v="1"/>
    <x v="2"/>
    <x v="8"/>
  </r>
  <r>
    <s v="5.02.25.0.04.01"/>
    <s v="Contribución Patronal al Seguro de Salud de la Caja Costarricense del Seguro Social"/>
    <n v="979880"/>
    <x v="1"/>
    <x v="3"/>
    <x v="9"/>
  </r>
  <r>
    <s v="5.02.25.0.04.05"/>
    <s v="Contribución Patronal al Banco Popular y de Desarrollo Comunal"/>
    <n v="52966"/>
    <x v="1"/>
    <x v="3"/>
    <x v="10"/>
  </r>
  <r>
    <s v="5.02.25.0.05.01"/>
    <s v="Contribución Patronal al Seguro de Pensiones de la Caja Costarricense del Seguro Social  "/>
    <n v="574157"/>
    <x v="1"/>
    <x v="4"/>
    <x v="11"/>
  </r>
  <r>
    <s v="5.02.25.0.05.02"/>
    <s v="Aporte Patronal al Régimen Obligatorio de Pensiones Complementarias  "/>
    <n v="317799"/>
    <x v="1"/>
    <x v="4"/>
    <x v="12"/>
  </r>
  <r>
    <s v="5.02.25.0.05.03"/>
    <s v="Aporte Patronal al Fondo de Capitalización Laboral "/>
    <n v="158899"/>
    <x v="1"/>
    <x v="4"/>
    <x v="13"/>
  </r>
  <r>
    <s v="5.02.25.1.01.03"/>
    <s v="Alquiler de equipo de cómputo"/>
    <n v="170000"/>
    <x v="1"/>
    <x v="5"/>
    <x v="15"/>
  </r>
  <r>
    <s v="5.02.25.1.03.01"/>
    <s v="Información "/>
    <n v="200000"/>
    <x v="1"/>
    <x v="7"/>
    <x v="18"/>
  </r>
  <r>
    <s v="5.02.25.1.03.07"/>
    <s v="Servicios de transferencia electronica de informacion"/>
    <n v="35000"/>
    <x v="1"/>
    <x v="7"/>
    <x v="23"/>
  </r>
  <r>
    <s v="5.02.25.1.04.99"/>
    <s v="Otros serv icios de Gestión y apoyo"/>
    <n v="100000"/>
    <x v="1"/>
    <x v="8"/>
    <x v="27"/>
  </r>
  <r>
    <s v="5.02.25.1.06.01"/>
    <s v="Seguros "/>
    <n v="211866"/>
    <x v="1"/>
    <x v="9"/>
    <x v="28"/>
  </r>
  <r>
    <s v="5.02.25.1.07.01"/>
    <s v="Actividades de capacitación"/>
    <n v="50000"/>
    <x v="1"/>
    <x v="10"/>
    <x v="29"/>
  </r>
  <r>
    <s v="5.02.25.1.08.08"/>
    <s v="Mantenimiento y reparacion de equipo de computo y sistemas de informacion"/>
    <n v="100000"/>
    <x v="1"/>
    <x v="11"/>
    <x v="34"/>
  </r>
  <r>
    <s v="5.02.25.2.01.04"/>
    <s v="Tintas, pinturas y diluyentes "/>
    <n v="200000"/>
    <x v="1"/>
    <x v="14"/>
    <x v="40"/>
  </r>
  <r>
    <s v="5.02.25.2.03.01"/>
    <s v="Materiales y productos metálicos"/>
    <n v="302000"/>
    <x v="1"/>
    <x v="15"/>
    <x v="42"/>
  </r>
  <r>
    <s v="5.02.25.2.03.06"/>
    <s v="Materiales y productos de plastico"/>
    <n v="300000"/>
    <x v="1"/>
    <x v="15"/>
    <x v="44"/>
  </r>
  <r>
    <s v="5.02.25.2.99.01"/>
    <s v="Útiles y materiales de oficina y cómputo"/>
    <n v="10472"/>
    <x v="1"/>
    <x v="17"/>
    <x v="47"/>
  </r>
  <r>
    <s v="5.02.25.2.99.03"/>
    <s v="Productos de papel, cartón e impresos"/>
    <n v="250000"/>
    <x v="1"/>
    <x v="17"/>
    <x v="48"/>
  </r>
  <r>
    <s v="5.02.25.2.99.04"/>
    <s v="Textiles y vestuario"/>
    <n v="601650"/>
    <x v="1"/>
    <x v="17"/>
    <x v="49"/>
  </r>
  <r>
    <s v="5.02.25.2.99.05"/>
    <s v="Útiles y materiales de limpieza"/>
    <n v="500000"/>
    <x v="1"/>
    <x v="17"/>
    <x v="50"/>
  </r>
  <r>
    <s v="5.02.25.6.03.01"/>
    <s v="Prestaciones legales"/>
    <n v="105933"/>
    <x v="1"/>
    <x v="21"/>
    <x v="59"/>
  </r>
  <r>
    <s v="5.02.25.6.03.99"/>
    <s v="Otras prestaciones a terceras personas"/>
    <n v="52966"/>
    <x v="1"/>
    <x v="21"/>
    <x v="60"/>
  </r>
  <r>
    <s v="5.02.27.0.01.01"/>
    <s v="Sueldos para cargos fijos "/>
    <n v="12249648"/>
    <x v="1"/>
    <x v="0"/>
    <x v="0"/>
  </r>
  <r>
    <s v="5.02.27.0.02.03"/>
    <s v="Disponibilidad laboral"/>
    <n v="2481905"/>
    <x v="1"/>
    <x v="1"/>
    <x v="3"/>
  </r>
  <r>
    <s v="5.02.27.0.03.01"/>
    <s v="Retribución por años servidos "/>
    <n v="1690500"/>
    <x v="1"/>
    <x v="2"/>
    <x v="5"/>
  </r>
  <r>
    <s v="5.02.27.0.03.03"/>
    <s v="Décimotercer mes"/>
    <n v="1481908"/>
    <x v="1"/>
    <x v="2"/>
    <x v="7"/>
  </r>
  <r>
    <s v="5.02.27.0.03.04"/>
    <s v="Salario escolar"/>
    <n v="1367957"/>
    <x v="1"/>
    <x v="2"/>
    <x v="8"/>
  </r>
  <r>
    <s v="5.02.27.0.04.01"/>
    <s v="Contribución Patronal al Seguro de Salud de la Caja Costarricense del Seguro Social"/>
    <n v="1645576"/>
    <x v="1"/>
    <x v="3"/>
    <x v="9"/>
  </r>
  <r>
    <s v="5.02.27.0.04.05"/>
    <s v="Contribución Patronal al Banco Popular y de Desarrollo Comunal"/>
    <n v="88950"/>
    <x v="1"/>
    <x v="3"/>
    <x v="10"/>
  </r>
  <r>
    <s v="5.02.27.0.05.01"/>
    <s v="Contribución Patronal al Seguro de Pensiones de la Caja Costarricense del Seguro Social  "/>
    <n v="964219"/>
    <x v="1"/>
    <x v="4"/>
    <x v="11"/>
  </r>
  <r>
    <s v="5.02.27.0.05.02"/>
    <s v="Aporte Patronal al Régimen Obligatorio de Pensiones Complementarias  "/>
    <n v="533700"/>
    <x v="1"/>
    <x v="4"/>
    <x v="12"/>
  </r>
  <r>
    <s v="5.02.27.0.05.03"/>
    <s v="Aporte Patronal al Fondo de Capitalización Laboral "/>
    <n v="266850"/>
    <x v="1"/>
    <x v="4"/>
    <x v="13"/>
  </r>
  <r>
    <s v="5.02.27.1.01.03"/>
    <s v="Alquiler de equipo de cómputo"/>
    <n v="170000"/>
    <x v="1"/>
    <x v="5"/>
    <x v="15"/>
  </r>
  <r>
    <s v="5.02.27.1.06.01"/>
    <s v="Seguros "/>
    <n v="855800"/>
    <x v="1"/>
    <x v="9"/>
    <x v="28"/>
  </r>
  <r>
    <s v="5.02.27.1.08.05"/>
    <s v="Mantenimiento y reparación de equipo de transporte"/>
    <n v="1000000"/>
    <x v="1"/>
    <x v="11"/>
    <x v="31"/>
  </r>
  <r>
    <s v="5.02.27.1.09.99"/>
    <s v="Otros impuestos"/>
    <n v="150000"/>
    <x v="1"/>
    <x v="12"/>
    <x v="36"/>
  </r>
  <r>
    <s v="5.02.27.1.99.99"/>
    <s v="Otros servicios no especificados"/>
    <n v="25000"/>
    <x v="1"/>
    <x v="13"/>
    <x v="37"/>
  </r>
  <r>
    <s v="5.02.27.2.01.01"/>
    <s v="Combustibles y lubricantes "/>
    <n v="400000"/>
    <x v="1"/>
    <x v="14"/>
    <x v="38"/>
  </r>
  <r>
    <s v="5.02.27.2.01.04"/>
    <s v="Tintas, pinturas y diluyentes "/>
    <n v="60000"/>
    <x v="1"/>
    <x v="14"/>
    <x v="40"/>
  </r>
  <r>
    <s v="5.02.27.2.04.01"/>
    <s v="Herramientas e instrumentos"/>
    <n v="50000"/>
    <x v="1"/>
    <x v="16"/>
    <x v="45"/>
  </r>
  <r>
    <s v="5.02.27.2.04.02"/>
    <s v="Repuestos y accesorios"/>
    <n v="300000"/>
    <x v="1"/>
    <x v="16"/>
    <x v="46"/>
  </r>
  <r>
    <s v="5.02.27.2.99.01"/>
    <s v="Útiles y materiales de oficina y cómputo"/>
    <n v="45000"/>
    <x v="1"/>
    <x v="17"/>
    <x v="47"/>
  </r>
  <r>
    <s v="5.02.27.2.99.03"/>
    <s v="Productos de papel, cartón e impresos"/>
    <n v="30000"/>
    <x v="1"/>
    <x v="17"/>
    <x v="48"/>
  </r>
  <r>
    <s v="5.02.27.2.99.04"/>
    <s v="Textiles y vestuario"/>
    <n v="300000"/>
    <x v="1"/>
    <x v="17"/>
    <x v="49"/>
  </r>
  <r>
    <s v="5.02.27.2.99.05"/>
    <s v="Útiles y materiales de limpieza"/>
    <n v="30000"/>
    <x v="1"/>
    <x v="17"/>
    <x v="50"/>
  </r>
  <r>
    <s v="5.02.27.5.01.03"/>
    <s v="Equipo de Comunicación "/>
    <n v="350000"/>
    <x v="1"/>
    <x v="18"/>
    <x v="52"/>
  </r>
  <r>
    <s v="5.02.27.5.01.05"/>
    <s v="Equipo y programas de cómputo"/>
    <n v="350000"/>
    <x v="1"/>
    <x v="18"/>
    <x v="54"/>
  </r>
  <r>
    <s v="5.02.27.6.03.01"/>
    <s v="Prestaciones legales"/>
    <n v="310509"/>
    <x v="1"/>
    <x v="21"/>
    <x v="59"/>
  </r>
  <r>
    <s v="5.02.27.6.03.99"/>
    <s v="Otras prestaciones a terceras personas"/>
    <n v="88950"/>
    <x v="1"/>
    <x v="21"/>
    <x v="60"/>
  </r>
  <r>
    <s v="5.02.28.1.01.02"/>
    <s v="Alquiler de maquinaria equipo y mobiliario"/>
    <n v="600000"/>
    <x v="1"/>
    <x v="5"/>
    <x v="70"/>
  </r>
  <r>
    <s v="5.02.28.1.03.01"/>
    <s v="Información "/>
    <n v="600000"/>
    <x v="1"/>
    <x v="7"/>
    <x v="18"/>
  </r>
  <r>
    <s v="5.02.28.2.01.02"/>
    <s v="Productos farmaceuticos y medicinales"/>
    <n v="200000"/>
    <x v="1"/>
    <x v="14"/>
    <x v="39"/>
  </r>
  <r>
    <s v="5.02.28.2.01.99"/>
    <s v="Otros productos quimicos"/>
    <n v="200000"/>
    <x v="1"/>
    <x v="14"/>
    <x v="41"/>
  </r>
  <r>
    <s v="5.02.28.2.03.01"/>
    <s v="Materiales y productos metálicos "/>
    <n v="500000"/>
    <x v="1"/>
    <x v="15"/>
    <x v="42"/>
  </r>
  <r>
    <s v="5.02.28.2.03.02"/>
    <s v="Materiales y productos minerales y asfálticos "/>
    <n v="100000"/>
    <x v="1"/>
    <x v="15"/>
    <x v="72"/>
  </r>
  <r>
    <s v="5.02.28.2.03.06"/>
    <s v="Materiales y productos de plastico"/>
    <n v="200000"/>
    <x v="1"/>
    <x v="15"/>
    <x v="44"/>
  </r>
  <r>
    <s v="5.02.28.2.04.01"/>
    <s v="Herramientas e Instrumentos"/>
    <n v="600000"/>
    <x v="1"/>
    <x v="16"/>
    <x v="45"/>
  </r>
  <r>
    <s v="5.02.28.2.04.02"/>
    <s v="Repuestos y Accesorios"/>
    <n v="300000"/>
    <x v="1"/>
    <x v="16"/>
    <x v="46"/>
  </r>
  <r>
    <s v="5.02.28.2.99.03"/>
    <s v="Productos de papel, carton e impresos"/>
    <n v="200000"/>
    <x v="1"/>
    <x v="17"/>
    <x v="48"/>
  </r>
  <r>
    <s v="5.02.28.2.99.05"/>
    <s v="Utiles y materiales de limpieza"/>
    <n v="300000"/>
    <x v="1"/>
    <x v="17"/>
    <x v="50"/>
  </r>
  <r>
    <s v="5.02.28.2.99.06"/>
    <s v="Útiles y materiales de resguardo y seguridad"/>
    <n v="400000"/>
    <x v="1"/>
    <x v="17"/>
    <x v="74"/>
  </r>
  <r>
    <s v="5.02.28.2.99.99"/>
    <s v="Otros utiles, materiales y suministros"/>
    <n v="200000"/>
    <x v="1"/>
    <x v="17"/>
    <x v="51"/>
  </r>
  <r>
    <s v="5.03.01.01.0.01.01"/>
    <s v="Sueldos para cargos fijos "/>
    <n v="5072124"/>
    <x v="2"/>
    <x v="0"/>
    <x v="0"/>
  </r>
  <r>
    <s v="5.03.01.01.0.03.01"/>
    <s v="Retribución por años servidos "/>
    <n v="143833"/>
    <x v="2"/>
    <x v="2"/>
    <x v="5"/>
  </r>
  <r>
    <s v="5.03.01.01.0.03.03"/>
    <s v="Décimotercer mes"/>
    <n v="470682"/>
    <x v="2"/>
    <x v="2"/>
    <x v="7"/>
  </r>
  <r>
    <s v="5.03.01.01.0.03.04"/>
    <s v="Salario escolar"/>
    <n v="434489"/>
    <x v="2"/>
    <x v="2"/>
    <x v="8"/>
  </r>
  <r>
    <s v="5.03.01.01.0.04.01"/>
    <s v="Contribución Patronal al Seguro de Salud de la Caja Costarricense del Seguro Social"/>
    <n v="522666"/>
    <x v="2"/>
    <x v="3"/>
    <x v="9"/>
  </r>
  <r>
    <s v="5.03.01.01.0.04.05"/>
    <s v="Contribución Patronal al Banco Popular y de Desarrollo Comunal"/>
    <n v="28252"/>
    <x v="2"/>
    <x v="3"/>
    <x v="10"/>
  </r>
  <r>
    <s v="5.03.01.01.0.05.01"/>
    <s v="Contribución Patronal al Seguro de Pensiones de la Caja Costarricense del Seguro Social  "/>
    <n v="306254"/>
    <x v="2"/>
    <x v="4"/>
    <x v="11"/>
  </r>
  <r>
    <s v="5.03.01.01.0.05.02"/>
    <s v="Aporte Patronal al Régimen Obligatorio de Pensiones Complementarias  "/>
    <n v="169513"/>
    <x v="2"/>
    <x v="4"/>
    <x v="12"/>
  </r>
  <r>
    <s v="5.03.01.01.0.05.03"/>
    <s v="Aporte Patronal al Fondo de Capitalización Laboral "/>
    <n v="84757"/>
    <x v="2"/>
    <x v="4"/>
    <x v="13"/>
  </r>
  <r>
    <s v="5.03.01.01.1.06.01"/>
    <s v="Seguros "/>
    <n v="113009"/>
    <x v="2"/>
    <x v="9"/>
    <x v="28"/>
  </r>
  <r>
    <s v="5.03.01.01.2.04.01"/>
    <s v="Herramientas e instrumentos"/>
    <n v="200000"/>
    <x v="2"/>
    <x v="16"/>
    <x v="45"/>
  </r>
  <r>
    <s v="5.03.01.01.2.99.04"/>
    <s v="Textiles y vestuario"/>
    <n v="450000"/>
    <x v="2"/>
    <x v="17"/>
    <x v="49"/>
  </r>
  <r>
    <s v="5.03.01.01.2.99.05"/>
    <s v="Utiles y materiales de limpieza"/>
    <n v="10000"/>
    <x v="2"/>
    <x v="17"/>
    <x v="50"/>
  </r>
  <r>
    <s v="5.03.01.01.2.99.06"/>
    <s v="Utiles, materiales de resguardo y Seguridad"/>
    <n v="50000"/>
    <x v="2"/>
    <x v="17"/>
    <x v="74"/>
  </r>
  <r>
    <s v="5.03.01.01.5.01.01"/>
    <s v="Maquinaria y equipo para la producción"/>
    <n v="150000"/>
    <x v="2"/>
    <x v="18"/>
    <x v="83"/>
  </r>
  <r>
    <s v="5.03.01.01.5.01.03"/>
    <s v="Equipo de comunicación"/>
    <n v="150000"/>
    <x v="2"/>
    <x v="18"/>
    <x v="52"/>
  </r>
  <r>
    <s v="5.03.01.01.6.03.01"/>
    <s v="Prestaciones legales"/>
    <n v="56504"/>
    <x v="2"/>
    <x v="21"/>
    <x v="59"/>
  </r>
  <r>
    <s v="5.03.01.01.6.03.99"/>
    <s v="Otras prestaciones a terceras personas"/>
    <n v="28252"/>
    <x v="2"/>
    <x v="21"/>
    <x v="60"/>
  </r>
  <r>
    <s v="5.03.02.01.0.01.01"/>
    <s v="Sueldos para cargos fijos "/>
    <n v="49125024"/>
    <x v="2"/>
    <x v="0"/>
    <x v="0"/>
  </r>
  <r>
    <s v="5.03.02.01.0.01.05"/>
    <s v="Suplencias "/>
    <n v="3411450"/>
    <x v="2"/>
    <x v="0"/>
    <x v="69"/>
  </r>
  <r>
    <s v="5.03.02.01.0.02.01"/>
    <s v="Tiempo extraordinario"/>
    <n v="1137150"/>
    <x v="2"/>
    <x v="1"/>
    <x v="2"/>
  </r>
  <r>
    <s v="5.03.02.01.0.03.01"/>
    <s v="Retribución por años servidos "/>
    <n v="5703728"/>
    <x v="2"/>
    <x v="2"/>
    <x v="5"/>
  </r>
  <r>
    <s v="5.03.02.01.0.03.02"/>
    <s v="Restricción al ejercicio liberal de la profesión "/>
    <n v="9114948"/>
    <x v="2"/>
    <x v="2"/>
    <x v="6"/>
  </r>
  <r>
    <s v="5.03.02.01.0.03.03"/>
    <s v="Décimotercer mes"/>
    <n v="6180669"/>
    <x v="2"/>
    <x v="2"/>
    <x v="7"/>
  </r>
  <r>
    <s v="5.03.02.01.0.03.04"/>
    <s v="Salario escolar"/>
    <n v="5705409"/>
    <x v="2"/>
    <x v="2"/>
    <x v="8"/>
  </r>
  <r>
    <s v="5.03.02.01.0.04.01"/>
    <s v="Contribución Patronal al Seguro de Salud de la Caja Costarricense del Seguro Social"/>
    <n v="6863288"/>
    <x v="2"/>
    <x v="3"/>
    <x v="9"/>
  </r>
  <r>
    <s v="5.03.02.01.0.04.05"/>
    <s v="Contribución Patronal al Banco Popular y de Desarrollo Comunal"/>
    <n v="370989"/>
    <x v="2"/>
    <x v="3"/>
    <x v="10"/>
  </r>
  <r>
    <s v="5.03.02.01.0.05.01"/>
    <s v="Contribución Patronal al Seguro de Pensiones de la Caja Costarricense del Seguro Social  "/>
    <n v="4021516"/>
    <x v="2"/>
    <x v="4"/>
    <x v="11"/>
  </r>
  <r>
    <s v="5.03.02.01.0.05.02"/>
    <s v="Aporte Patronal al Régimen Obligatorio de Pensiones Complementarias  "/>
    <n v="2225931"/>
    <x v="2"/>
    <x v="4"/>
    <x v="12"/>
  </r>
  <r>
    <s v="5.03.02.01.0.05.03"/>
    <s v="Aporte Patronal al Fondo de Capitalización Laboral "/>
    <n v="1112966"/>
    <x v="2"/>
    <x v="4"/>
    <x v="13"/>
  </r>
  <r>
    <s v="5.03.02.01.1.01.02"/>
    <s v="Alquiler de maquinaria equipo y mobiliario"/>
    <n v="5000000"/>
    <x v="2"/>
    <x v="5"/>
    <x v="70"/>
  </r>
  <r>
    <s v="5.03.02.01.1.01.03"/>
    <s v="Alquiler de equipo de cómputo"/>
    <n v="10300000"/>
    <x v="2"/>
    <x v="5"/>
    <x v="15"/>
  </r>
  <r>
    <s v="5.03.02.01.1.02.04"/>
    <s v="Servicio de telecomunicaciones"/>
    <n v="1500000"/>
    <x v="2"/>
    <x v="6"/>
    <x v="17"/>
  </r>
  <r>
    <s v="5.03.02.01.1.03.01"/>
    <s v="Información "/>
    <n v="1400000"/>
    <x v="2"/>
    <x v="7"/>
    <x v="18"/>
  </r>
  <r>
    <s v="5.03.02.01.1.03.03"/>
    <s v="Impresión, encuadernación y otros"/>
    <n v="500000"/>
    <x v="2"/>
    <x v="7"/>
    <x v="20"/>
  </r>
  <r>
    <s v="5.03.02.01.1.04.03"/>
    <s v="Servicios de ingeniería"/>
    <n v="10000000"/>
    <x v="2"/>
    <x v="8"/>
    <x v="93"/>
  </r>
  <r>
    <s v="5.03.02.01.1.04.06"/>
    <s v="Servicios generales "/>
    <n v="1700000"/>
    <x v="2"/>
    <x v="8"/>
    <x v="26"/>
  </r>
  <r>
    <s v="5.03.02.01.1.04.99"/>
    <s v="Otros servicios de gestión y apoyo"/>
    <n v="200000"/>
    <x v="2"/>
    <x v="8"/>
    <x v="27"/>
  </r>
  <r>
    <s v="5.03.02.01.1.06.01"/>
    <s v="Seguros "/>
    <n v="10976472"/>
    <x v="2"/>
    <x v="9"/>
    <x v="28"/>
  </r>
  <r>
    <s v="5.03.02.01.1.07.01"/>
    <s v="Actividades de capacitación"/>
    <n v="500000"/>
    <x v="2"/>
    <x v="10"/>
    <x v="29"/>
  </r>
  <r>
    <s v="5.03.02.01.1.08.04"/>
    <s v="Mantenimiento y reparación de maquinaria y equipo de producción"/>
    <n v="8000000"/>
    <x v="2"/>
    <x v="11"/>
    <x v="75"/>
  </r>
  <r>
    <s v="5.03.02.01.1.08.05"/>
    <s v=" Mantenimiento y reparación de equipo de transporte"/>
    <n v="6000000"/>
    <x v="2"/>
    <x v="11"/>
    <x v="31"/>
  </r>
  <r>
    <s v="5.03.02.01.1.08.06"/>
    <s v="Mantenimiento y reparación equipo de comunicación"/>
    <n v="200000"/>
    <x v="2"/>
    <x v="11"/>
    <x v="32"/>
  </r>
  <r>
    <s v="5.03.02.01.1.08.07"/>
    <s v="Mantenimiento y reparación equipo de oficina"/>
    <n v="200000"/>
    <x v="2"/>
    <x v="11"/>
    <x v="33"/>
  </r>
  <r>
    <s v="5.03.02.01.1.08.08"/>
    <s v="Mantenimiento y reparación equipo de cómputo y sistemas de informacion"/>
    <n v="200000"/>
    <x v="2"/>
    <x v="11"/>
    <x v="34"/>
  </r>
  <r>
    <s v="5.03.02.01.1.08.99"/>
    <s v="Mantenimiento y reparación otros equipos"/>
    <n v="350000"/>
    <x v="2"/>
    <x v="11"/>
    <x v="35"/>
  </r>
  <r>
    <s v="5.03.02.01.1.09.99"/>
    <s v="Otros impuestos"/>
    <n v="320000"/>
    <x v="2"/>
    <x v="12"/>
    <x v="36"/>
  </r>
  <r>
    <s v="5.03.02.01.1.99.01"/>
    <s v="Servicos de regulacion "/>
    <n v="200000"/>
    <x v="2"/>
    <x v="13"/>
    <x v="94"/>
  </r>
  <r>
    <s v="5.03.02.01.1.99.05"/>
    <s v="Dedducibles"/>
    <n v="700000"/>
    <x v="2"/>
    <x v="13"/>
    <x v="76"/>
  </r>
  <r>
    <s v="5.03.02.01.2.01.01"/>
    <s v="Combustibles y lubricantes "/>
    <n v="8000000"/>
    <x v="2"/>
    <x v="14"/>
    <x v="38"/>
  </r>
  <r>
    <s v="5.03.02.01.2.01.04"/>
    <s v="Tintas pinturas y diluyentes"/>
    <n v="5000000"/>
    <x v="2"/>
    <x v="14"/>
    <x v="40"/>
  </r>
  <r>
    <s v="5.03.02.01.2.03.01"/>
    <s v="Materiales y productos metálicos "/>
    <n v="8000000"/>
    <x v="2"/>
    <x v="15"/>
    <x v="42"/>
  </r>
  <r>
    <s v="5.03.02.01.2.03.02"/>
    <s v="Materiales y productos minerales y asfálticos "/>
    <n v="64892105"/>
    <x v="2"/>
    <x v="15"/>
    <x v="72"/>
  </r>
  <r>
    <s v="5.03.02.01.2.03.03"/>
    <s v="Madera y sus derivados"/>
    <n v="5000000"/>
    <x v="2"/>
    <x v="15"/>
    <x v="73"/>
  </r>
  <r>
    <s v="5.03.02.01.2.03.04"/>
    <s v="Materiales y productos eléctricos, Telefonicos  y computo"/>
    <n v="300000"/>
    <x v="2"/>
    <x v="15"/>
    <x v="43"/>
  </r>
  <r>
    <s v="5.03.02.01.2.03.06"/>
    <s v="Materiales y productos de plástico"/>
    <n v="5000000"/>
    <x v="2"/>
    <x v="15"/>
    <x v="44"/>
  </r>
  <r>
    <s v="5.03.02.01.2.04.01"/>
    <s v="Herramientas e instrumentos"/>
    <n v="500000"/>
    <x v="2"/>
    <x v="16"/>
    <x v="45"/>
  </r>
  <r>
    <s v="5.03.02.01.2.04.02"/>
    <s v="Repuestos y accesorios"/>
    <n v="7000000"/>
    <x v="2"/>
    <x v="16"/>
    <x v="46"/>
  </r>
  <r>
    <s v="5.03.02.01.2.99.01"/>
    <s v="Útiles y materiales de oficina y cómputo"/>
    <n v="400000"/>
    <x v="2"/>
    <x v="17"/>
    <x v="47"/>
  </r>
  <r>
    <s v="5.03.02.01.2.99.03"/>
    <s v="Productos de papel, cartón e impresos"/>
    <n v="100000"/>
    <x v="2"/>
    <x v="17"/>
    <x v="48"/>
  </r>
  <r>
    <s v="5.03.02.01.2.99.04"/>
    <s v="Textiles y vestuario"/>
    <n v="1500000"/>
    <x v="2"/>
    <x v="17"/>
    <x v="49"/>
  </r>
  <r>
    <s v="5.03.02.01.2.99.05"/>
    <s v="Utiles y materiales de limpieza"/>
    <n v="100000"/>
    <x v="2"/>
    <x v="17"/>
    <x v="50"/>
  </r>
  <r>
    <s v="5.03.02.01.2.99.06"/>
    <s v="Utiles y materiales de resguardo y seguridad"/>
    <n v="100000"/>
    <x v="2"/>
    <x v="17"/>
    <x v="74"/>
  </r>
  <r>
    <s v="5.03.02.01.2.99.99"/>
    <s v="Otros útiles, materiales y suministros"/>
    <n v="100000"/>
    <x v="2"/>
    <x v="17"/>
    <x v="51"/>
  </r>
  <r>
    <s v="5.03.02.01.5.01.05"/>
    <s v="Equipo y programas de cómputo"/>
    <n v="3000000"/>
    <x v="2"/>
    <x v="18"/>
    <x v="54"/>
  </r>
  <r>
    <s v="5.03.02.01.5.01.99"/>
    <s v="Maquinaria y equipo diverso"/>
    <n v="1500000"/>
    <x v="2"/>
    <x v="18"/>
    <x v="56"/>
  </r>
  <r>
    <s v="5.03.02.01.5.99.03"/>
    <s v="Bienes intangibles"/>
    <n v="3000000"/>
    <x v="2"/>
    <x v="19"/>
    <x v="57"/>
  </r>
  <r>
    <s v="5.03.02.01.6.03.01"/>
    <s v="Prestaciones legales"/>
    <n v="1441977"/>
    <x v="2"/>
    <x v="21"/>
    <x v="59"/>
  </r>
  <r>
    <s v="5.03.02.01.6.03.99"/>
    <s v="Otras prestaciones a terceras personas"/>
    <n v="720989"/>
    <x v="2"/>
    <x v="21"/>
    <x v="60"/>
  </r>
  <r>
    <s v="5.03.02.02.0.01.01"/>
    <s v="Sueldos para cargos fijos "/>
    <n v="33534468"/>
    <x v="2"/>
    <x v="0"/>
    <x v="0"/>
  </r>
  <r>
    <s v="5.03.02.02.0.01.05"/>
    <s v="Suplencias "/>
    <n v="300000"/>
    <x v="2"/>
    <x v="0"/>
    <x v="69"/>
  </r>
  <r>
    <s v="5.03.02.02.0.02.01"/>
    <s v="Tiempo extraordinario"/>
    <n v="300000"/>
    <x v="2"/>
    <x v="1"/>
    <x v="2"/>
  </r>
  <r>
    <s v="5.03.02.02.0.03.01"/>
    <s v="Retribución por años servidos "/>
    <n v="6456046"/>
    <x v="2"/>
    <x v="2"/>
    <x v="5"/>
  </r>
  <r>
    <s v="5.03.02.02.0.03.03"/>
    <s v="Décimotercer mes"/>
    <n v="3662843"/>
    <x v="2"/>
    <x v="2"/>
    <x v="7"/>
  </r>
  <r>
    <s v="5.03.02.02.0.03.04"/>
    <s v="Salario escolar"/>
    <n v="3381190"/>
    <x v="2"/>
    <x v="2"/>
    <x v="8"/>
  </r>
  <r>
    <s v="5.03.02.02.0.04.01"/>
    <s v="Contribución Patronal al Seguro de Salud de la Caja Costarricense del Seguro Social"/>
    <n v="4067383"/>
    <x v="2"/>
    <x v="3"/>
    <x v="9"/>
  </r>
  <r>
    <s v="5.03.02.02.0.04.05"/>
    <s v="Contribución Patronal al Banco Popular y de Desarrollo Comunal"/>
    <n v="219859"/>
    <x v="2"/>
    <x v="3"/>
    <x v="10"/>
  </r>
  <r>
    <s v="5.03.02.02.0.05.01"/>
    <s v="Contribución Patronal al Seguro de Pensiones de la Caja Costarricense del Seguro Social  "/>
    <n v="2383266"/>
    <x v="2"/>
    <x v="4"/>
    <x v="11"/>
  </r>
  <r>
    <s v="5.03.02.02.0.05.02"/>
    <s v="Aporte Patronal al Régimen Obligatorio de Pensiones Complementarias  "/>
    <n v="1319151"/>
    <x v="2"/>
    <x v="4"/>
    <x v="12"/>
  </r>
  <r>
    <s v="5.03.02.02.0.05.03"/>
    <s v="Aporte Patronal al Fondo de Capitalización Laboral "/>
    <n v="659576"/>
    <x v="2"/>
    <x v="4"/>
    <x v="13"/>
  </r>
  <r>
    <s v="5.03.02.02.1.01.02"/>
    <s v="Alquiler  de maquinaria equipo y mobiliario"/>
    <n v="1000000"/>
    <x v="2"/>
    <x v="5"/>
    <x v="70"/>
  </r>
  <r>
    <s v="5.03.02.02.1.01.03"/>
    <s v="Alquiler de equipo de cómputo"/>
    <n v="970000"/>
    <x v="2"/>
    <x v="5"/>
    <x v="15"/>
  </r>
  <r>
    <s v="5.03.02.02.1.03.07"/>
    <s v="Servicios de transferencia electronica de informacion"/>
    <n v="100000"/>
    <x v="2"/>
    <x v="7"/>
    <x v="23"/>
  </r>
  <r>
    <s v="5.03.02.02.1.04.06"/>
    <s v="Servicios generales "/>
    <n v="3300000"/>
    <x v="2"/>
    <x v="8"/>
    <x v="26"/>
  </r>
  <r>
    <s v="5.03.02.02.1.04.99"/>
    <s v="Otros servicios de gestión y apoyo"/>
    <n v="80000"/>
    <x v="2"/>
    <x v="8"/>
    <x v="27"/>
  </r>
  <r>
    <s v="5.03.02.02.1.06.01"/>
    <s v="Seguros "/>
    <n v="1879434"/>
    <x v="2"/>
    <x v="9"/>
    <x v="28"/>
  </r>
  <r>
    <s v="5.03.02.02.1.07.01"/>
    <s v="Actividades de capacitación"/>
    <n v="150000"/>
    <x v="2"/>
    <x v="10"/>
    <x v="29"/>
  </r>
  <r>
    <s v="5.03.02.02.1.08.04"/>
    <s v=" Mantenimiento y reparación de equipo de producción"/>
    <n v="2500000"/>
    <x v="2"/>
    <x v="11"/>
    <x v="75"/>
  </r>
  <r>
    <s v="5.03.02.02.1.08.05"/>
    <s v=" Mantenimiento y reparación de equipo de transporte"/>
    <n v="1500000"/>
    <x v="2"/>
    <x v="11"/>
    <x v="31"/>
  </r>
  <r>
    <s v="5.03.02.02.1.09.99"/>
    <s v="Otros impuestos"/>
    <n v="150000"/>
    <x v="2"/>
    <x v="12"/>
    <x v="36"/>
  </r>
  <r>
    <s v="5.03.02.02.2.01.01"/>
    <s v="Combustibles y lubricantes "/>
    <n v="2000000"/>
    <x v="2"/>
    <x v="14"/>
    <x v="38"/>
  </r>
  <r>
    <s v="5.03.02.02.2.03.01"/>
    <s v="Materiales y productos metálicos "/>
    <n v="600000"/>
    <x v="2"/>
    <x v="15"/>
    <x v="42"/>
  </r>
  <r>
    <s v="5.03.02.02.2.03.02"/>
    <s v="Materiales y productos minerales y asfálticos "/>
    <n v="600000"/>
    <x v="2"/>
    <x v="15"/>
    <x v="72"/>
  </r>
  <r>
    <s v="5.03.02.02.2.03.03"/>
    <s v="Madera y sus derivados"/>
    <n v="500000"/>
    <x v="2"/>
    <x v="15"/>
    <x v="73"/>
  </r>
  <r>
    <s v="5.03.02.02.2.03.06"/>
    <s v="Materiales y productos de plástico"/>
    <n v="500000"/>
    <x v="2"/>
    <x v="15"/>
    <x v="44"/>
  </r>
  <r>
    <s v="5.03.02.02.2.03.99"/>
    <s v="Otros materiales y productos de uso en la construcción"/>
    <n v="500000"/>
    <x v="2"/>
    <x v="15"/>
    <x v="82"/>
  </r>
  <r>
    <s v="5.03.02.02.2.04.01"/>
    <s v="Herramientas e instrumentos"/>
    <n v="200000"/>
    <x v="2"/>
    <x v="16"/>
    <x v="45"/>
  </r>
  <r>
    <s v="5.03.02.02.2.04.02"/>
    <s v="Repuestos y accesorios"/>
    <n v="621332"/>
    <x v="2"/>
    <x v="16"/>
    <x v="46"/>
  </r>
  <r>
    <s v="5.03.02.02.2.99.04"/>
    <s v="Textiles y vestuario"/>
    <n v="1900000"/>
    <x v="2"/>
    <x v="17"/>
    <x v="49"/>
  </r>
  <r>
    <s v="5.03.02.02.2.99.05"/>
    <s v="Útiles y materiales de limpieza"/>
    <n v="100000"/>
    <x v="2"/>
    <x v="17"/>
    <x v="50"/>
  </r>
  <r>
    <s v="5.03.02.02.2.99.06"/>
    <s v="Útiles y materiales de resguardo y seguridad"/>
    <n v="100000"/>
    <x v="2"/>
    <x v="17"/>
    <x v="74"/>
  </r>
  <r>
    <s v="5.03.02.02.2.99.99"/>
    <s v="Otros Utiles, materiales y suministros"/>
    <n v="100000"/>
    <x v="2"/>
    <x v="17"/>
    <x v="51"/>
  </r>
  <r>
    <s v="5.03.02.02.3.02.06.1"/>
    <s v="Intereses sobre préstamos de Instituciones Públicas Financieras BNCR  ( Préstamo compactadora)"/>
    <n v="1000000"/>
    <x v="2"/>
    <x v="26"/>
    <x v="78"/>
  </r>
  <r>
    <s v="5.03.02.02.5.01.03"/>
    <s v="Equipo de comunicación"/>
    <n v="400000"/>
    <x v="2"/>
    <x v="18"/>
    <x v="52"/>
  </r>
  <r>
    <s v="5.03.02.02.6.03.01"/>
    <s v="Prestaciones legales"/>
    <n v="439717"/>
    <x v="2"/>
    <x v="21"/>
    <x v="59"/>
  </r>
  <r>
    <s v="5.03.02.02.6.03.99"/>
    <s v="Otras prestaciones a terceras personas"/>
    <n v="439859"/>
    <x v="2"/>
    <x v="21"/>
    <x v="60"/>
  </r>
  <r>
    <s v="5.03.02.02.8.02.06.1"/>
    <s v="Amortización de préstamos de Instituciones Públicas Financieras (BNCR,) ( Préstamo compactadora)"/>
    <n v="2000000"/>
    <x v="2"/>
    <x v="27"/>
    <x v="79"/>
  </r>
  <r>
    <s v="5.03.02.03.2.03.01"/>
    <s v="Materiales y productos metálicos "/>
    <n v="200000"/>
    <x v="2"/>
    <x v="15"/>
    <x v="42"/>
  </r>
  <r>
    <s v="5.03.02.03.2.03.02"/>
    <s v="Materiales y productos minerales y asfálticos "/>
    <n v="500000"/>
    <x v="2"/>
    <x v="15"/>
    <x v="72"/>
  </r>
  <r>
    <s v="5.03.02.03.2.03.03"/>
    <s v="Madera y sus derivados"/>
    <n v="200000"/>
    <x v="2"/>
    <x v="15"/>
    <x v="73"/>
  </r>
  <r>
    <s v="5.03.02.03.2.03.06"/>
    <s v="Materiales y productos de plástico"/>
    <n v="100000"/>
    <x v="2"/>
    <x v="15"/>
    <x v="44"/>
  </r>
  <r>
    <s v="5.03.02.04.2.03.01"/>
    <s v="Materiales y productos metálicos "/>
    <n v="500000"/>
    <x v="2"/>
    <x v="15"/>
    <x v="42"/>
  </r>
  <r>
    <s v="5.03.02.04.2.03.02"/>
    <s v="Materiales y productos minerales y asfálticos "/>
    <n v="400000"/>
    <x v="2"/>
    <x v="15"/>
    <x v="72"/>
  </r>
  <r>
    <s v="5.03.02.04.2.03.06"/>
    <s v="Materiales y productos de plastico"/>
    <n v="100000"/>
    <x v="2"/>
    <x v="15"/>
    <x v="44"/>
  </r>
  <r>
    <s v="5.03.02.06.5.02.02"/>
    <s v="Vías de comunicación terrestre"/>
    <n v="30000000"/>
    <x v="2"/>
    <x v="29"/>
    <x v="95"/>
  </r>
  <r>
    <s v="5.03.02.07.5.02.02"/>
    <s v="Vías de comunicación terrestre"/>
    <n v="30000000"/>
    <x v="2"/>
    <x v="29"/>
    <x v="95"/>
  </r>
  <r>
    <s v="5.03.02.12.5.02.02"/>
    <s v="Vías de comunicación terrestre"/>
    <n v="30000000"/>
    <x v="2"/>
    <x v="29"/>
    <x v="95"/>
  </r>
  <r>
    <s v="5.03.02.16.5.02.02"/>
    <s v="Vías de comunicación terrestre"/>
    <n v="30000000"/>
    <x v="2"/>
    <x v="29"/>
    <x v="95"/>
  </r>
  <r>
    <s v="5.03.02.24.5.02.02"/>
    <s v="Vías de comunicación terrestre"/>
    <n v="30000000"/>
    <x v="2"/>
    <x v="29"/>
    <x v="95"/>
  </r>
  <r>
    <s v="5.03.02.25.5.02.02"/>
    <s v="Vías de comunicación terrestre"/>
    <n v="30000000"/>
    <x v="2"/>
    <x v="29"/>
    <x v="95"/>
  </r>
  <r>
    <s v="5.03.02.26.5.02.02"/>
    <s v="Vías de comunicación terrestre"/>
    <n v="10000000"/>
    <x v="2"/>
    <x v="29"/>
    <x v="95"/>
  </r>
  <r>
    <s v="5.03.02.27.5.02.02"/>
    <s v="Vías de comunicación terrestre"/>
    <n v="70000000"/>
    <x v="2"/>
    <x v="29"/>
    <x v="95"/>
  </r>
  <r>
    <s v="5.03.02.28.5.02.02"/>
    <s v="Vías de comunicación terrestre"/>
    <n v="80000000"/>
    <x v="2"/>
    <x v="29"/>
    <x v="95"/>
  </r>
  <r>
    <s v="5.03.02.29.5.02.02"/>
    <s v="Vías de comunicación terrestre"/>
    <n v="30000000"/>
    <x v="2"/>
    <x v="29"/>
    <x v="95"/>
  </r>
  <r>
    <s v="5.03.04.01.0.01.01"/>
    <s v="Sueldos para cargos fijos "/>
    <n v="19295280"/>
    <x v="2"/>
    <x v="0"/>
    <x v="0"/>
  </r>
  <r>
    <s v="5.03.04.01.0.01.05"/>
    <s v="Suplencias "/>
    <n v="200000"/>
    <x v="2"/>
    <x v="0"/>
    <x v="69"/>
  </r>
  <r>
    <s v="5.03.04.01.0.02.01"/>
    <s v="Tiempo extraordinario"/>
    <n v="300000"/>
    <x v="2"/>
    <x v="1"/>
    <x v="2"/>
  </r>
  <r>
    <s v="5.03.04.01.0.03.01"/>
    <s v="Retribución por años servidos "/>
    <n v="3722242"/>
    <x v="2"/>
    <x v="2"/>
    <x v="5"/>
  </r>
  <r>
    <s v="5.03.04.01.0.03.03"/>
    <s v="Décimotercer mes"/>
    <n v="2122195"/>
    <x v="2"/>
    <x v="2"/>
    <x v="7"/>
  </r>
  <r>
    <s v="5.03.04.01.0.03.04"/>
    <s v="Salario escolar"/>
    <n v="1959010"/>
    <x v="2"/>
    <x v="2"/>
    <x v="8"/>
  </r>
  <r>
    <s v="5.03.04.01.0.04.01"/>
    <s v="Contribución Patronal al Seguro de Salud de la Caja Costarricense del Seguro Social"/>
    <n v="2356579"/>
    <x v="2"/>
    <x v="3"/>
    <x v="9"/>
  </r>
  <r>
    <s v="5.03.04.01.0.04.05"/>
    <s v="Contribución Patronal al Banco Popular y de Desarrollo Comunal"/>
    <n v="127383"/>
    <x v="2"/>
    <x v="3"/>
    <x v="10"/>
  </r>
  <r>
    <s v="5.03.04.01.0.05.01"/>
    <s v="Contribución Patronal al Seguro de Pensiones de la Caja Costarricense del Seguro Social  "/>
    <n v="1380828"/>
    <x v="2"/>
    <x v="4"/>
    <x v="11"/>
  </r>
  <r>
    <s v="5.03.04.01.0.05.02"/>
    <s v="Aporte Patronal al Régimen Obligatorio de Pensiones Complementarias  "/>
    <n v="764296"/>
    <x v="2"/>
    <x v="4"/>
    <x v="12"/>
  </r>
  <r>
    <s v="5.03.04.01.0.05.03"/>
    <s v="Aporte Patronal al Fondo de Capitalización Laboral "/>
    <n v="382148"/>
    <x v="2"/>
    <x v="4"/>
    <x v="13"/>
  </r>
  <r>
    <s v="5.03.04.01.1.04.99"/>
    <s v="Otros servicios de gestion y apoyo"/>
    <n v="100000"/>
    <x v="2"/>
    <x v="8"/>
    <x v="27"/>
  </r>
  <r>
    <s v="5.03.04.01.1.06.01"/>
    <s v="Seguros "/>
    <n v="709531"/>
    <x v="2"/>
    <x v="9"/>
    <x v="28"/>
  </r>
  <r>
    <s v="5.03.04.01.1.07.01"/>
    <s v="Actividades de capacitación"/>
    <n v="100000"/>
    <x v="2"/>
    <x v="10"/>
    <x v="29"/>
  </r>
  <r>
    <s v="5.03.04.01.1.08.04"/>
    <s v="Mantenimiento y reparación de maquinaria y equipo de producción"/>
    <n v="1000000"/>
    <x v="2"/>
    <x v="11"/>
    <x v="75"/>
  </r>
  <r>
    <s v="5.03.04.01.1.09.99"/>
    <s v="Otros impuestos"/>
    <n v="150000"/>
    <x v="2"/>
    <x v="12"/>
    <x v="36"/>
  </r>
  <r>
    <s v="5.03.04.01.2.01.01"/>
    <s v="Combustibles y lubricantes "/>
    <n v="700000"/>
    <x v="2"/>
    <x v="14"/>
    <x v="38"/>
  </r>
  <r>
    <s v="5.03.04.01.2.03.01"/>
    <s v="Materiales y productos metálicos "/>
    <n v="200000"/>
    <x v="2"/>
    <x v="15"/>
    <x v="42"/>
  </r>
  <r>
    <s v="5.03.04.01.2.03.02"/>
    <s v="Materiales y productos minerales y asfálticos "/>
    <n v="200000"/>
    <x v="2"/>
    <x v="15"/>
    <x v="72"/>
  </r>
  <r>
    <s v="5.03.04.01.2.03.03"/>
    <s v="Madera y sus derivados"/>
    <n v="200000"/>
    <x v="2"/>
    <x v="15"/>
    <x v="73"/>
  </r>
  <r>
    <s v="5.03.04.01.2.03.06"/>
    <s v="Materiales y productos de plástico"/>
    <n v="200000"/>
    <x v="2"/>
    <x v="15"/>
    <x v="44"/>
  </r>
  <r>
    <s v="5.03.04.01.2.03.99"/>
    <s v="Otros materiales y productos para la construcción"/>
    <n v="200000"/>
    <x v="2"/>
    <x v="15"/>
    <x v="82"/>
  </r>
  <r>
    <s v="5.03.04.01.2.04.01"/>
    <s v="Herramientas e instrumentos"/>
    <n v="200000"/>
    <x v="2"/>
    <x v="16"/>
    <x v="45"/>
  </r>
  <r>
    <s v="5.03.04.01.2.99.04"/>
    <s v="Textiles y vestuario"/>
    <n v="800000"/>
    <x v="2"/>
    <x v="17"/>
    <x v="49"/>
  </r>
  <r>
    <s v="5.03.04.01.2.99.05"/>
    <s v="Utiles y materiales de limpieza"/>
    <n v="100000"/>
    <x v="2"/>
    <x v="17"/>
    <x v="50"/>
  </r>
  <r>
    <s v="5.03.04.01.2.99.06"/>
    <s v="Utiles y materiales de resguardo y seguridad"/>
    <n v="150000"/>
    <x v="2"/>
    <x v="17"/>
    <x v="74"/>
  </r>
  <r>
    <s v="5.03.04.01.2.99.99"/>
    <s v="Otros útiles, materiales y suministros"/>
    <n v="100000"/>
    <x v="2"/>
    <x v="17"/>
    <x v="51"/>
  </r>
  <r>
    <s v="5.03.04.01.5.01.03"/>
    <s v="Equipo de comunicación "/>
    <n v="100000"/>
    <x v="2"/>
    <x v="18"/>
    <x v="52"/>
  </r>
  <r>
    <s v="5.03.04.01.6.03.01"/>
    <s v="Prestaciones legales"/>
    <n v="5131892"/>
    <x v="2"/>
    <x v="21"/>
    <x v="59"/>
  </r>
  <r>
    <s v="5.03.04.01.6.03.99"/>
    <s v="Otras prestaciones a terceras personas"/>
    <n v="127383"/>
    <x v="2"/>
    <x v="21"/>
    <x v="60"/>
  </r>
  <r>
    <s v="5.03.06.01.0.01.01"/>
    <s v="Sueldos para cargos fijos "/>
    <n v="63513936"/>
    <x v="2"/>
    <x v="0"/>
    <x v="0"/>
  </r>
  <r>
    <s v="5.03.06.01.0.02.01"/>
    <s v="Tiempo extraordinario"/>
    <n v="500000"/>
    <x v="2"/>
    <x v="1"/>
    <x v="2"/>
  </r>
  <r>
    <s v="5.03.06.01.0.03.01"/>
    <s v="Retribución por años servidos "/>
    <n v="9836900"/>
    <x v="2"/>
    <x v="2"/>
    <x v="5"/>
  </r>
  <r>
    <s v="5.03.06.01.0.03.02"/>
    <s v="Restricción al ejercicio liberal de la profesión "/>
    <n v="9241222"/>
    <x v="2"/>
    <x v="2"/>
    <x v="6"/>
  </r>
  <r>
    <s v="5.03.06.01.0.03.03"/>
    <s v="Décimotercer mes"/>
    <n v="7498135"/>
    <x v="2"/>
    <x v="2"/>
    <x v="7"/>
  </r>
  <r>
    <s v="5.03.06.01.0.03.04"/>
    <s v="Salario escolar"/>
    <n v="6921568"/>
    <x v="2"/>
    <x v="2"/>
    <x v="8"/>
  </r>
  <r>
    <s v="5.03.06.01.0.04.01"/>
    <s v="Contribución Patronal al Seguro de Salud de la Caja Costarricense del Seguro Social"/>
    <n v="8326260"/>
    <x v="2"/>
    <x v="3"/>
    <x v="9"/>
  </r>
  <r>
    <s v="5.03.06.01.0.04.05"/>
    <s v="Contribución Patronal al Banco Popular y de Desarrollo Comunal"/>
    <n v="450068"/>
    <x v="2"/>
    <x v="3"/>
    <x v="10"/>
  </r>
  <r>
    <s v="5.03.06.01.0.05.01"/>
    <s v="Contribución Patronal al Seguro de Pensiones de la Caja Costarricense del Seguro Social  "/>
    <n v="4878739"/>
    <x v="2"/>
    <x v="4"/>
    <x v="11"/>
  </r>
  <r>
    <s v="5.03.06.01.0.05.02"/>
    <s v="Aporte Patronal al Régimen Obligatorio de Pensiones Complementarias  "/>
    <n v="2700409"/>
    <x v="2"/>
    <x v="4"/>
    <x v="12"/>
  </r>
  <r>
    <s v="5.03.06.01.0.05.03"/>
    <s v="Aporte Patronal al Fondo de Capitalización Laboral "/>
    <n v="1350204"/>
    <x v="2"/>
    <x v="4"/>
    <x v="13"/>
  </r>
  <r>
    <s v="5.03.06.01.1.01.03"/>
    <s v="Alquiler de equipo de cómputo"/>
    <n v="170000"/>
    <x v="2"/>
    <x v="5"/>
    <x v="15"/>
  </r>
  <r>
    <s v="5.03.06.01.1.03.01"/>
    <s v="Información "/>
    <n v="500000"/>
    <x v="2"/>
    <x v="7"/>
    <x v="18"/>
  </r>
  <r>
    <s v="5.03.06.01.1.03.03"/>
    <s v="Impresión, encuadernación y otros"/>
    <n v="200000"/>
    <x v="2"/>
    <x v="7"/>
    <x v="20"/>
  </r>
  <r>
    <s v="5.03.06.01.1.03.06"/>
    <s v="Comisiones y gastos por servicios financieros y comerciales"/>
    <n v="1700956"/>
    <x v="2"/>
    <x v="7"/>
    <x v="22"/>
  </r>
  <r>
    <s v="5.03.06.01.1.03.07"/>
    <s v="Servicio tranferencias electronicas de sistema de información "/>
    <n v="3115000"/>
    <x v="2"/>
    <x v="7"/>
    <x v="23"/>
  </r>
  <r>
    <s v="5.03.06.01.1.04.99"/>
    <s v="Otros servicios de gestión y apoyo"/>
    <n v="120000"/>
    <x v="2"/>
    <x v="8"/>
    <x v="27"/>
  </r>
  <r>
    <s v="5.03.06.01.1.06.01"/>
    <s v="Seguros "/>
    <n v="1800273"/>
    <x v="2"/>
    <x v="9"/>
    <x v="28"/>
  </r>
  <r>
    <s v="5.03.06.01.1.07.01"/>
    <s v="Actividades de capacitación"/>
    <n v="400000"/>
    <x v="2"/>
    <x v="10"/>
    <x v="29"/>
  </r>
  <r>
    <s v="5.03.06.01.1.08.05"/>
    <s v="Mantenimiento y reparación de equipo de transporte"/>
    <n v="600000"/>
    <x v="2"/>
    <x v="11"/>
    <x v="31"/>
  </r>
  <r>
    <s v="5.03.06.01.1.08.06"/>
    <s v="Mantenimiento y reparación de equipo de comunicación"/>
    <n v="100000"/>
    <x v="2"/>
    <x v="11"/>
    <x v="32"/>
  </r>
  <r>
    <s v="5.03.06.01.1.09.99"/>
    <s v="Otros impuestos"/>
    <n v="250000"/>
    <x v="2"/>
    <x v="12"/>
    <x v="36"/>
  </r>
  <r>
    <s v="5.03.06.01.1.99.99"/>
    <s v="Otros servicios no especificados"/>
    <n v="50000"/>
    <x v="2"/>
    <x v="13"/>
    <x v="37"/>
  </r>
  <r>
    <s v="5.03.06.01.2.01.01"/>
    <s v="Combustibles y lubricantes "/>
    <n v="500000"/>
    <x v="2"/>
    <x v="14"/>
    <x v="38"/>
  </r>
  <r>
    <s v="5.03.06.01.2.01.02"/>
    <s v="Productos farmacéutico y medicinales"/>
    <n v="100000"/>
    <x v="2"/>
    <x v="14"/>
    <x v="39"/>
  </r>
  <r>
    <s v="5.03.06.01.2.01.04"/>
    <s v="Tintas, pinturas y diluyentes "/>
    <n v="400000"/>
    <x v="2"/>
    <x v="14"/>
    <x v="40"/>
  </r>
  <r>
    <s v="5.03.06.01.2.03.06"/>
    <s v="Materiales y productos de plastico"/>
    <n v="100000"/>
    <x v="2"/>
    <x v="15"/>
    <x v="44"/>
  </r>
  <r>
    <s v="5.03.06.01.2.04.01"/>
    <s v="Herramientas e instrumentos"/>
    <n v="100000"/>
    <x v="2"/>
    <x v="16"/>
    <x v="45"/>
  </r>
  <r>
    <s v="5.03.06.01.2.04.02"/>
    <s v="Repuestos y accesorios"/>
    <n v="150000"/>
    <x v="2"/>
    <x v="16"/>
    <x v="46"/>
  </r>
  <r>
    <s v="5.03.06.01.2.99.01"/>
    <s v="Útiles y materiales de oficina y cómputo"/>
    <n v="164969"/>
    <x v="2"/>
    <x v="17"/>
    <x v="47"/>
  </r>
  <r>
    <s v="5.03.06.01.2.99.03"/>
    <s v="Productos de papel, cartón e impresos"/>
    <n v="1229200"/>
    <x v="2"/>
    <x v="17"/>
    <x v="48"/>
  </r>
  <r>
    <s v="5.03.06.01.2.99.04"/>
    <s v="Textiles y vestuario"/>
    <n v="619200"/>
    <x v="2"/>
    <x v="17"/>
    <x v="49"/>
  </r>
  <r>
    <s v="5.03.06.01.2.99.05"/>
    <s v="Utiles y materiales de limpieza"/>
    <n v="100000"/>
    <x v="2"/>
    <x v="17"/>
    <x v="50"/>
  </r>
  <r>
    <s v="5.03.06.01.2.99.06"/>
    <s v="Utiles y materiales de resguadrdo y seguridad"/>
    <n v="100000"/>
    <x v="2"/>
    <x v="17"/>
    <x v="74"/>
  </r>
  <r>
    <s v="5.03.06.01.5.01.05"/>
    <s v="Equipo y programas de cómputo"/>
    <n v="365000"/>
    <x v="2"/>
    <x v="18"/>
    <x v="54"/>
  </r>
  <r>
    <s v="5.03.06.01.6.02.03"/>
    <s v="Ayudas a funcionarios"/>
    <n v="80000"/>
    <x v="2"/>
    <x v="20"/>
    <x v="58"/>
  </r>
  <r>
    <s v="5.03.06.01.6.03.01"/>
    <s v="Prestaciones legales"/>
    <n v="900136"/>
    <x v="2"/>
    <x v="21"/>
    <x v="59"/>
  </r>
  <r>
    <s v="5.03.06.01.6.03.99"/>
    <s v="Otras prestaciones a terceras personas"/>
    <n v="450068"/>
    <x v="2"/>
    <x v="21"/>
    <x v="60"/>
  </r>
  <r>
    <s v="5.03.06.02.0.01.01"/>
    <s v="Sueldos para cargos fijos "/>
    <n v="18559020"/>
    <x v="2"/>
    <x v="0"/>
    <x v="0"/>
  </r>
  <r>
    <s v="5.03.06.02.0.03.01"/>
    <s v="Retribución por años servidos "/>
    <n v="2299910"/>
    <x v="2"/>
    <x v="2"/>
    <x v="5"/>
  </r>
  <r>
    <s v="5.03.06.02.0.03.03"/>
    <s v="Décimotercer mes"/>
    <n v="1882287"/>
    <x v="2"/>
    <x v="2"/>
    <x v="7"/>
  </r>
  <r>
    <s v="5.03.06.02.0.03.04"/>
    <s v="Salario escolar"/>
    <n v="1737549"/>
    <x v="2"/>
    <x v="2"/>
    <x v="8"/>
  </r>
  <r>
    <s v="5.03.06.02.0.04.01"/>
    <s v="Contribución Patronal al Seguro de Salud de la Caja Costarricense del Seguro Social"/>
    <n v="2090174"/>
    <x v="2"/>
    <x v="3"/>
    <x v="9"/>
  </r>
  <r>
    <s v="5.03.06.02.0.04.05"/>
    <s v="Contribución Patronal al Banco Popular y de Desarrollo Comunal"/>
    <n v="112982"/>
    <x v="2"/>
    <x v="3"/>
    <x v="10"/>
  </r>
  <r>
    <s v="5.03.06.02.0.05.01"/>
    <s v="Contribución Patronal al Seguro de Pensiones de la Caja Costarricense del Seguro Social  "/>
    <n v="1224729"/>
    <x v="2"/>
    <x v="4"/>
    <x v="11"/>
  </r>
  <r>
    <s v="5.03.06.02.0.05.02"/>
    <s v="Aporte Patronal al Régimen Obligatorio de Pensiones Complementarias  "/>
    <n v="677894"/>
    <x v="2"/>
    <x v="4"/>
    <x v="12"/>
  </r>
  <r>
    <s v="5.03.06.02.0.05.03"/>
    <s v="Aporte Patronal al Fondo de Capitalización Laboral "/>
    <n v="338947"/>
    <x v="2"/>
    <x v="4"/>
    <x v="13"/>
  </r>
  <r>
    <s v="5.03.06.02.1.01.03"/>
    <s v="Alquiler de equipo de cómputo"/>
    <n v="170000"/>
    <x v="2"/>
    <x v="5"/>
    <x v="15"/>
  </r>
  <r>
    <s v="5.03.06.02.1.03.01"/>
    <s v="Información "/>
    <n v="200000"/>
    <x v="2"/>
    <x v="7"/>
    <x v="18"/>
  </r>
  <r>
    <s v="5.03.06.02.1.03.07"/>
    <s v="Servicios de transferencia electronica de informacion"/>
    <n v="35000"/>
    <x v="2"/>
    <x v="7"/>
    <x v="23"/>
  </r>
  <r>
    <s v="5.03.06.02.1.06.01"/>
    <s v="Seguros "/>
    <n v="451930"/>
    <x v="2"/>
    <x v="9"/>
    <x v="28"/>
  </r>
  <r>
    <s v="5.03.06.02.1.07.01"/>
    <s v="Actividades de capacitación"/>
    <n v="100000"/>
    <x v="2"/>
    <x v="10"/>
    <x v="29"/>
  </r>
  <r>
    <s v="5.03.06.02.1.08.08"/>
    <s v="Mantenimiento y reparacion de equipo de computo y sistemas de informacion"/>
    <n v="200000"/>
    <x v="2"/>
    <x v="11"/>
    <x v="34"/>
  </r>
  <r>
    <s v="5.03.06.02.1.08.99"/>
    <s v=" Mantenimiento y reparación de otros equipos"/>
    <n v="300000"/>
    <x v="2"/>
    <x v="11"/>
    <x v="35"/>
  </r>
  <r>
    <s v="5.03.06.02.2.01.04"/>
    <s v="Tintas, pinturas y diluyentes "/>
    <n v="100000"/>
    <x v="2"/>
    <x v="14"/>
    <x v="40"/>
  </r>
  <r>
    <s v="5.03.06.02.2.03.01"/>
    <s v="Materiales y productos metálicos"/>
    <n v="8000"/>
    <x v="2"/>
    <x v="15"/>
    <x v="42"/>
  </r>
  <r>
    <s v="5.03.06.02.2.03.03"/>
    <s v="Maderas y sus derivados"/>
    <n v="10000"/>
    <x v="2"/>
    <x v="15"/>
    <x v="73"/>
  </r>
  <r>
    <s v="5.03.06.02.2.04.01"/>
    <s v="Herramientas e instrumentos"/>
    <n v="500000"/>
    <x v="2"/>
    <x v="16"/>
    <x v="45"/>
  </r>
  <r>
    <s v="5.03.06.02.2.04.02"/>
    <s v="Repuestos y accesorios"/>
    <n v="300000"/>
    <x v="2"/>
    <x v="16"/>
    <x v="46"/>
  </r>
  <r>
    <s v="5.03.06.02.2.99.01"/>
    <s v="Útiles y materiales de oficina y cómputo"/>
    <n v="65986"/>
    <x v="2"/>
    <x v="17"/>
    <x v="47"/>
  </r>
  <r>
    <s v="5.03.06.02.2.99.03"/>
    <s v="Productos de papel, cartón e impresos"/>
    <n v="65250"/>
    <x v="2"/>
    <x v="17"/>
    <x v="48"/>
  </r>
  <r>
    <s v="5.03.06.02.2.99.04"/>
    <s v="Textiles y vestuario"/>
    <n v="120000"/>
    <x v="2"/>
    <x v="17"/>
    <x v="49"/>
  </r>
  <r>
    <s v="5.03.06.02.5.01.05"/>
    <s v="Equipo y programas de cómputo"/>
    <n v="200000"/>
    <x v="2"/>
    <x v="18"/>
    <x v="54"/>
  </r>
  <r>
    <s v="5.03.06.02.6.03.01"/>
    <s v="Prestaciones legales"/>
    <n v="225965"/>
    <x v="2"/>
    <x v="21"/>
    <x v="59"/>
  </r>
  <r>
    <s v="5.03.06.02.6.03.99"/>
    <s v="Otras Prestaciones a terceras personas"/>
    <n v="112982"/>
    <x v="2"/>
    <x v="21"/>
    <x v="60"/>
  </r>
  <r>
    <s v="5.03.06.03.0.01.01"/>
    <s v="Sueldos para cargos fijos "/>
    <n v="14719764"/>
    <x v="2"/>
    <x v="0"/>
    <x v="0"/>
  </r>
  <r>
    <s v="5.03.06.03.0.03.01"/>
    <s v="Retribución por años servidos "/>
    <n v="4900692"/>
    <x v="2"/>
    <x v="2"/>
    <x v="5"/>
  </r>
  <r>
    <s v="5.03.06.03.0.03.03"/>
    <s v="Décimotercer mes"/>
    <n v="1770528"/>
    <x v="2"/>
    <x v="2"/>
    <x v="7"/>
  </r>
  <r>
    <s v="5.03.06.03.0.03.04"/>
    <s v="Salario escolar"/>
    <n v="1634384"/>
    <x v="2"/>
    <x v="2"/>
    <x v="8"/>
  </r>
  <r>
    <s v="5.03.06.03.0.04.01"/>
    <s v="Contribución Patronal al Seguro de Salud de la Caja Costarricense del Seguro Social"/>
    <n v="1966073"/>
    <x v="2"/>
    <x v="3"/>
    <x v="9"/>
  </r>
  <r>
    <s v="5.03.06.03.0.04.05"/>
    <s v="Contribución Patronal al Banco Popular y de Desarrollo Comunal"/>
    <n v="106274"/>
    <x v="2"/>
    <x v="3"/>
    <x v="10"/>
  </r>
  <r>
    <s v="5.03.06.03.0.05.01"/>
    <s v="Contribución Patronal al Seguro de Pensiones de la Caja Costarricense del Seguro Social  "/>
    <n v="1152012"/>
    <x v="2"/>
    <x v="4"/>
    <x v="11"/>
  </r>
  <r>
    <s v="5.03.06.03.0.05.02"/>
    <s v="Aporte Patronal al Régimen Obligatorio de Pensiones Complementarias  "/>
    <n v="637645"/>
    <x v="2"/>
    <x v="4"/>
    <x v="12"/>
  </r>
  <r>
    <s v="5.03.06.03.0.05.03"/>
    <s v="Aporte Patronal al Fondo de Capitalización Laboral "/>
    <n v="318823"/>
    <x v="2"/>
    <x v="4"/>
    <x v="13"/>
  </r>
  <r>
    <s v="5.03.06.03.1.06.01"/>
    <s v="Seguros "/>
    <n v="425097"/>
    <x v="2"/>
    <x v="9"/>
    <x v="28"/>
  </r>
  <r>
    <s v="5.03.06.03.6.03.01"/>
    <s v="Prestaciones legales"/>
    <n v="212548"/>
    <x v="2"/>
    <x v="21"/>
    <x v="59"/>
  </r>
  <r>
    <s v="5.03.06.03.6.03.99"/>
    <s v="Otras Prestaciones a terceras personas"/>
    <n v="106274"/>
    <x v="2"/>
    <x v="21"/>
    <x v="60"/>
  </r>
  <r>
    <s v="5.03.06.28.1.01.02"/>
    <s v="Alquiler de maquinaria, equipo y mobiliario"/>
    <n v="33355000"/>
    <x v="2"/>
    <x v="5"/>
    <x v="70"/>
  </r>
  <r>
    <s v="5.03.06.28.1.07.01"/>
    <s v="Actividades de capacitación  "/>
    <n v="2382500"/>
    <x v="2"/>
    <x v="10"/>
    <x v="29"/>
  </r>
  <r>
    <s v="5.03.06.28.5.01.99"/>
    <s v="Maquinaria y equipo diverso-(  Ley 9047,)"/>
    <n v="2382500"/>
    <x v="2"/>
    <x v="18"/>
    <x v="56"/>
  </r>
  <r>
    <s v="5.03.06.28.5.02.99"/>
    <s v="Otras construcciones, adicionales y mejoras (Ley 9047)"/>
    <n v="4765000"/>
    <x v="2"/>
    <x v="29"/>
    <x v="96"/>
  </r>
  <r>
    <s v="5.03.06.31.2.03.01"/>
    <s v="Materiales y productos metálicos "/>
    <n v="490000"/>
    <x v="2"/>
    <x v="15"/>
    <x v="42"/>
  </r>
  <r>
    <s v="5.03.06.31.2.03.02"/>
    <s v="Materiales y productos minerales y asfálticos"/>
    <n v="2826667"/>
    <x v="2"/>
    <x v="15"/>
    <x v="72"/>
  </r>
  <r>
    <s v="5.03.06.31.5.01.07"/>
    <s v="Equipo y mobiliario educacional, deportivo y recreativo"/>
    <n v="25440000"/>
    <x v="2"/>
    <x v="18"/>
    <x v="86"/>
  </r>
  <r>
    <s v="5.03.06.31.5.02.02"/>
    <s v="Vías de comunicación terrestre"/>
    <n v="14133333"/>
    <x v="2"/>
    <x v="29"/>
    <x v="95"/>
  </r>
  <r>
    <s v="5.03.06.31.5.02.99"/>
    <s v="Otras Construcciones, adiciones y mejoras, total proyecto "/>
    <n v="16960000"/>
    <x v="2"/>
    <x v="29"/>
    <x v="96"/>
  </r>
  <r>
    <s v="5.03.06.37.5.02.02"/>
    <s v="Vía de comunicación Terrestre"/>
    <n v="48000000"/>
    <x v="2"/>
    <x v="29"/>
    <x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132" firstHeaderRow="1" firstDataRow="2" firstDataCol="1"/>
  <pivotFields count="6">
    <pivotField showAll="0"/>
    <pivotField showAll="0"/>
    <pivotField dataField="1" showAll="0"/>
    <pivotField axis="axisCol" showAll="0">
      <items count="4">
        <item x="0"/>
        <item x="1"/>
        <item x="2"/>
        <item t="default"/>
      </items>
    </pivotField>
    <pivotField axis="axisRow" showAll="0">
      <items count="128">
        <item m="1" x="86"/>
        <item m="1" x="96"/>
        <item m="1" x="105"/>
        <item m="1" x="75"/>
        <item m="1" x="87"/>
        <item m="1" x="99"/>
        <item m="1" x="65"/>
        <item m="1" x="70"/>
        <item m="1" x="78"/>
        <item m="1" x="85"/>
        <item m="1" x="50"/>
        <item m="1" x="57"/>
        <item m="1" x="79"/>
        <item m="1" x="48"/>
        <item m="1" x="54"/>
        <item m="1" x="61"/>
        <item m="1" x="123"/>
        <item m="1" x="31"/>
        <item m="1" x="37"/>
        <item m="1" x="45"/>
        <item m="1" x="109"/>
        <item m="1" x="114"/>
        <item m="1" x="119"/>
        <item m="1" x="34"/>
        <item m="1" x="102"/>
        <item m="1" x="106"/>
        <item m="1" x="110"/>
        <item m="1" x="115"/>
        <item m="1" x="120"/>
        <item m="1" x="36"/>
        <item m="1" x="42"/>
        <item m="1" x="104"/>
        <item m="1" x="108"/>
        <item m="1" x="112"/>
        <item m="1" x="122"/>
        <item m="1" x="83"/>
        <item m="1" x="90"/>
        <item m="1" x="94"/>
        <item m="1" x="80"/>
        <item m="1" x="67"/>
        <item m="1" x="73"/>
        <item m="1" x="63"/>
        <item m="1" x="76"/>
        <item m="1" x="84"/>
        <item m="1" x="88"/>
        <item m="1" x="92"/>
        <item m="1" x="100"/>
        <item m="1" x="43"/>
        <item m="1" x="30"/>
        <item m="1" x="74"/>
        <item m="1" x="97"/>
        <item m="1" x="62"/>
        <item m="1" x="68"/>
        <item m="1" x="77"/>
        <item m="1" x="89"/>
        <item m="1" x="55"/>
        <item m="1" x="71"/>
        <item m="1" x="51"/>
        <item m="1" x="58"/>
        <item m="1" x="64"/>
        <item m="1" x="66"/>
        <item m="1" x="72"/>
        <item m="1" x="81"/>
        <item m="1" x="32"/>
        <item m="1" x="40"/>
        <item m="1" x="49"/>
        <item m="1" x="113"/>
        <item m="1" x="118"/>
        <item m="1" x="124"/>
        <item m="1" x="33"/>
        <item m="1" x="38"/>
        <item m="1" x="46"/>
        <item m="1" x="52"/>
        <item m="1" x="101"/>
        <item m="1" x="125"/>
        <item m="1" x="98"/>
        <item m="1" x="107"/>
        <item m="1" x="111"/>
        <item m="1" x="116"/>
        <item m="1" x="121"/>
        <item m="1" x="126"/>
        <item m="1" x="82"/>
        <item m="1" x="93"/>
        <item m="1" x="69"/>
        <item m="1" x="56"/>
        <item m="1" x="39"/>
        <item m="1" x="47"/>
        <item m="1" x="53"/>
        <item m="1" x="59"/>
        <item m="1" x="35"/>
        <item m="1" x="41"/>
        <item m="1" x="117"/>
        <item m="1" x="103"/>
        <item m="1" x="91"/>
        <item m="1" x="95"/>
        <item m="1" x="44"/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showAll="0">
      <items count="98">
        <item x="0"/>
        <item x="1"/>
        <item x="69"/>
        <item x="2"/>
        <item x="3"/>
        <item x="4"/>
        <item x="5"/>
        <item x="6"/>
        <item x="7"/>
        <item x="8"/>
        <item x="92"/>
        <item x="9"/>
        <item x="10"/>
        <item x="11"/>
        <item x="12"/>
        <item x="13"/>
        <item x="14"/>
        <item x="70"/>
        <item x="15"/>
        <item x="16"/>
        <item x="84"/>
        <item x="80"/>
        <item x="81"/>
        <item x="17"/>
        <item x="71"/>
        <item x="18"/>
        <item x="19"/>
        <item x="20"/>
        <item x="21"/>
        <item x="22"/>
        <item x="23"/>
        <item x="24"/>
        <item x="93"/>
        <item x="25"/>
        <item x="26"/>
        <item x="27"/>
        <item x="62"/>
        <item x="63"/>
        <item x="28"/>
        <item x="29"/>
        <item x="85"/>
        <item x="30"/>
        <item x="75"/>
        <item x="31"/>
        <item x="32"/>
        <item x="33"/>
        <item x="34"/>
        <item x="35"/>
        <item x="36"/>
        <item x="94"/>
        <item x="76"/>
        <item x="37"/>
        <item x="38"/>
        <item x="39"/>
        <item x="40"/>
        <item x="41"/>
        <item x="88"/>
        <item x="42"/>
        <item x="72"/>
        <item x="73"/>
        <item x="43"/>
        <item x="77"/>
        <item x="44"/>
        <item x="82"/>
        <item x="45"/>
        <item x="46"/>
        <item x="47"/>
        <item x="90"/>
        <item x="48"/>
        <item x="49"/>
        <item x="50"/>
        <item x="74"/>
        <item x="91"/>
        <item x="51"/>
        <item x="78"/>
        <item x="83"/>
        <item x="52"/>
        <item x="53"/>
        <item x="54"/>
        <item x="55"/>
        <item x="86"/>
        <item x="56"/>
        <item x="95"/>
        <item x="96"/>
        <item x="57"/>
        <item x="64"/>
        <item x="65"/>
        <item x="66"/>
        <item x="67"/>
        <item x="87"/>
        <item x="58"/>
        <item x="59"/>
        <item x="60"/>
        <item x="68"/>
        <item x="89"/>
        <item x="79"/>
        <item x="61"/>
        <item t="default"/>
      </items>
    </pivotField>
  </pivotFields>
  <rowFields count="2">
    <field x="4"/>
    <field x="5"/>
  </rowFields>
  <rowItems count="128">
    <i>
      <x v="97"/>
    </i>
    <i r="1">
      <x/>
    </i>
    <i r="1">
      <x v="1"/>
    </i>
    <i r="1">
      <x v="2"/>
    </i>
    <i>
      <x v="98"/>
    </i>
    <i r="1">
      <x v="3"/>
    </i>
    <i r="1">
      <x v="4"/>
    </i>
    <i r="1">
      <x v="5"/>
    </i>
    <i>
      <x v="99"/>
    </i>
    <i r="1">
      <x v="6"/>
    </i>
    <i r="1">
      <x v="7"/>
    </i>
    <i r="1">
      <x v="8"/>
    </i>
    <i r="1">
      <x v="9"/>
    </i>
    <i r="1">
      <x v="10"/>
    </i>
    <i>
      <x v="100"/>
    </i>
    <i r="1">
      <x v="11"/>
    </i>
    <i r="1">
      <x v="12"/>
    </i>
    <i>
      <x v="101"/>
    </i>
    <i r="1">
      <x v="13"/>
    </i>
    <i r="1">
      <x v="14"/>
    </i>
    <i r="1">
      <x v="15"/>
    </i>
    <i>
      <x v="102"/>
    </i>
    <i r="1">
      <x v="16"/>
    </i>
    <i r="1">
      <x v="17"/>
    </i>
    <i r="1">
      <x v="18"/>
    </i>
    <i r="1">
      <x v="19"/>
    </i>
    <i r="1">
      <x v="20"/>
    </i>
    <i>
      <x v="103"/>
    </i>
    <i r="1">
      <x v="21"/>
    </i>
    <i r="1">
      <x v="22"/>
    </i>
    <i r="1">
      <x v="23"/>
    </i>
    <i r="1">
      <x v="24"/>
    </i>
    <i>
      <x v="10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105"/>
    </i>
    <i r="1">
      <x v="31"/>
    </i>
    <i r="1">
      <x v="32"/>
    </i>
    <i r="1">
      <x v="33"/>
    </i>
    <i r="1">
      <x v="34"/>
    </i>
    <i r="1">
      <x v="35"/>
    </i>
    <i>
      <x v="106"/>
    </i>
    <i r="1">
      <x v="38"/>
    </i>
    <i>
      <x v="107"/>
    </i>
    <i r="1">
      <x v="39"/>
    </i>
    <i r="1">
      <x v="40"/>
    </i>
    <i>
      <x v="108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>
      <x v="109"/>
    </i>
    <i r="1">
      <x v="48"/>
    </i>
    <i>
      <x v="110"/>
    </i>
    <i r="1">
      <x v="49"/>
    </i>
    <i r="1">
      <x v="50"/>
    </i>
    <i r="1">
      <x v="51"/>
    </i>
    <i>
      <x v="111"/>
    </i>
    <i r="1">
      <x v="52"/>
    </i>
    <i r="1">
      <x v="53"/>
    </i>
    <i r="1">
      <x v="54"/>
    </i>
    <i r="1">
      <x v="55"/>
    </i>
    <i>
      <x v="112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>
      <x v="113"/>
    </i>
    <i r="1">
      <x v="64"/>
    </i>
    <i r="1">
      <x v="65"/>
    </i>
    <i>
      <x v="114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>
      <x v="115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>
      <x v="116"/>
    </i>
    <i r="1">
      <x v="84"/>
    </i>
    <i>
      <x v="117"/>
    </i>
    <i r="1">
      <x v="89"/>
    </i>
    <i r="1">
      <x v="90"/>
    </i>
    <i>
      <x v="118"/>
    </i>
    <i r="1">
      <x v="91"/>
    </i>
    <i r="1">
      <x v="92"/>
    </i>
    <i>
      <x v="119"/>
    </i>
    <i r="1">
      <x v="96"/>
    </i>
    <i>
      <x v="120"/>
    </i>
    <i r="1">
      <x v="36"/>
    </i>
    <i r="1">
      <x v="37"/>
    </i>
    <i>
      <x v="121"/>
    </i>
    <i r="1">
      <x v="85"/>
    </i>
    <i r="1">
      <x v="86"/>
    </i>
    <i r="1">
      <x v="87"/>
    </i>
    <i r="1">
      <x v="88"/>
    </i>
    <i>
      <x v="122"/>
    </i>
    <i r="1">
      <x v="93"/>
    </i>
    <i r="1">
      <x v="94"/>
    </i>
    <i>
      <x v="123"/>
    </i>
    <i r="1">
      <x v="74"/>
    </i>
    <i>
      <x v="124"/>
    </i>
    <i r="1">
      <x v="95"/>
    </i>
    <i>
      <x v="125"/>
    </i>
    <i r="1">
      <x v="56"/>
    </i>
    <i>
      <x v="126"/>
    </i>
    <i r="1">
      <x v="82"/>
    </i>
    <i r="1">
      <x v="83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a de presupuesto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53" firstHeaderRow="1" firstDataRow="1" firstDataCol="1"/>
  <pivotFields count="4">
    <pivotField axis="axisRow" numFmtId="43" showAll="0">
      <items count="4">
        <item x="0"/>
        <item x="1"/>
        <item x="2"/>
        <item t="default"/>
      </items>
    </pivotField>
    <pivotField axis="axisRow" showAll="0">
      <items count="85">
        <item x="0"/>
        <item x="49"/>
        <item x="1"/>
        <item x="2"/>
        <item x="53"/>
        <item x="54"/>
        <item x="63"/>
        <item x="3"/>
        <item x="46"/>
        <item x="4"/>
        <item x="59"/>
        <item x="55"/>
        <item x="5"/>
        <item x="6"/>
        <item x="7"/>
        <item x="56"/>
        <item x="42"/>
        <item x="64"/>
        <item x="60"/>
        <item x="8"/>
        <item x="9"/>
        <item x="10"/>
        <item x="43"/>
        <item x="11"/>
        <item x="62"/>
        <item x="44"/>
        <item x="12"/>
        <item x="50"/>
        <item x="13"/>
        <item x="14"/>
        <item x="15"/>
        <item x="16"/>
        <item x="17"/>
        <item x="18"/>
        <item x="65"/>
        <item x="51"/>
        <item x="19"/>
        <item x="20"/>
        <item x="21"/>
        <item x="22"/>
        <item x="23"/>
        <item x="61"/>
        <item x="24"/>
        <item x="47"/>
        <item x="48"/>
        <item x="25"/>
        <item x="52"/>
        <item x="26"/>
        <item x="57"/>
        <item x="27"/>
        <item x="28"/>
        <item x="29"/>
        <item x="30"/>
        <item x="31"/>
        <item x="32"/>
        <item x="33"/>
        <item x="34"/>
        <item x="35"/>
        <item x="36"/>
        <item m="1" x="83"/>
        <item x="58"/>
        <item x="37"/>
        <item x="38"/>
        <item x="39"/>
        <item x="45"/>
        <item x="40"/>
        <item x="68"/>
        <item x="41"/>
        <item x="67"/>
        <item x="69"/>
        <item x="66"/>
        <item m="1" x="71"/>
        <item m="1" x="74"/>
        <item m="1" x="75"/>
        <item m="1" x="76"/>
        <item m="1" x="70"/>
        <item m="1" x="72"/>
        <item m="1" x="82"/>
        <item m="1" x="81"/>
        <item m="1" x="79"/>
        <item m="1" x="80"/>
        <item m="1" x="73"/>
        <item m="1" x="77"/>
        <item m="1" x="78"/>
        <item t="default"/>
      </items>
    </pivotField>
    <pivotField showAll="0"/>
    <pivotField dataField="1" numFmtId="4" showAll="0"/>
  </pivotFields>
  <rowFields count="2">
    <field x="0"/>
    <field x="1"/>
  </rowFields>
  <rowItems count="150">
    <i>
      <x/>
    </i>
    <i r="1">
      <x/>
    </i>
    <i r="1">
      <x v="2"/>
    </i>
    <i r="1">
      <x v="3"/>
    </i>
    <i r="1">
      <x v="7"/>
    </i>
    <i r="1">
      <x v="9"/>
    </i>
    <i r="1">
      <x v="12"/>
    </i>
    <i r="1">
      <x v="13"/>
    </i>
    <i r="1">
      <x v="14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5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61"/>
    </i>
    <i r="1">
      <x v="62"/>
    </i>
    <i r="1">
      <x v="63"/>
    </i>
    <i r="1">
      <x v="64"/>
    </i>
    <i r="1">
      <x v="65"/>
    </i>
    <i r="1">
      <x v="6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5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60"/>
    </i>
    <i r="1">
      <x v="62"/>
    </i>
    <i r="1">
      <x v="63"/>
    </i>
    <i r="1">
      <x v="64"/>
    </i>
    <i r="1">
      <x v="67"/>
    </i>
    <i>
      <x v="2"/>
    </i>
    <i r="1">
      <x v="1"/>
    </i>
    <i r="1">
      <x v="2"/>
    </i>
    <i r="1">
      <x v="7"/>
    </i>
    <i r="1">
      <x v="9"/>
    </i>
    <i r="1">
      <x v="11"/>
    </i>
    <i r="1">
      <x v="14"/>
    </i>
    <i r="1">
      <x v="17"/>
    </i>
    <i r="1">
      <x v="19"/>
    </i>
    <i r="1">
      <x v="20"/>
    </i>
    <i r="1">
      <x v="23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9"/>
    </i>
    <i r="1">
      <x v="42"/>
    </i>
    <i r="1">
      <x v="43"/>
    </i>
    <i r="1">
      <x v="44"/>
    </i>
    <i r="1">
      <x v="45"/>
    </i>
    <i r="1">
      <x v="47"/>
    </i>
    <i r="1">
      <x v="49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58"/>
    </i>
    <i r="1">
      <x v="60"/>
    </i>
    <i r="1">
      <x v="62"/>
    </i>
    <i r="1">
      <x v="64"/>
    </i>
    <i r="1">
      <x v="66"/>
    </i>
    <i r="1">
      <x v="67"/>
    </i>
    <i r="1">
      <x v="68"/>
    </i>
    <i r="1">
      <x v="69"/>
    </i>
    <i r="1">
      <x v="70"/>
    </i>
    <i t="grand">
      <x/>
    </i>
  </rowItems>
  <colItems count="1">
    <i/>
  </colItems>
  <dataFields count="1">
    <dataField name="Suma de 1 296 560 529,00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74" zoomScale="99" zoomScaleNormal="99" workbookViewId="0">
      <selection activeCell="C99" sqref="C99"/>
    </sheetView>
  </sheetViews>
  <sheetFormatPr baseColWidth="10" defaultRowHeight="15" x14ac:dyDescent="0.25"/>
  <cols>
    <col min="1" max="1" width="11.140625" customWidth="1"/>
    <col min="2" max="2" width="65.5703125" customWidth="1"/>
    <col min="3" max="3" width="16.28515625" bestFit="1" customWidth="1"/>
    <col min="4" max="4" width="13.85546875" bestFit="1" customWidth="1"/>
    <col min="5" max="6" width="14.85546875" bestFit="1" customWidth="1"/>
    <col min="7" max="7" width="12.5703125" style="11" customWidth="1"/>
    <col min="8" max="8" width="27.140625" style="11" customWidth="1"/>
    <col min="11" max="11" width="19.28515625" customWidth="1"/>
  </cols>
  <sheetData>
    <row r="1" spans="1:11" ht="32.25" customHeight="1" x14ac:dyDescent="0.25">
      <c r="A1" s="45" t="s">
        <v>178</v>
      </c>
      <c r="B1" s="45"/>
      <c r="C1" s="45"/>
      <c r="D1" s="45"/>
      <c r="E1" s="45"/>
      <c r="F1" s="45"/>
      <c r="G1" s="45"/>
      <c r="H1" s="45"/>
    </row>
    <row r="2" spans="1:11" ht="24.75" customHeight="1" x14ac:dyDescent="0.25">
      <c r="A2" s="46" t="s">
        <v>748</v>
      </c>
      <c r="B2" s="46"/>
      <c r="C2" s="46"/>
      <c r="D2" s="46"/>
      <c r="E2" s="46"/>
      <c r="F2" s="46"/>
      <c r="G2" s="46"/>
      <c r="H2" s="46"/>
    </row>
    <row r="4" spans="1:11" s="15" customFormat="1" ht="63" customHeight="1" x14ac:dyDescent="0.25">
      <c r="A4" s="10" t="s">
        <v>0</v>
      </c>
      <c r="B4" s="10" t="s">
        <v>1</v>
      </c>
      <c r="C4" s="10" t="s">
        <v>2</v>
      </c>
      <c r="D4" s="14" t="s">
        <v>3</v>
      </c>
      <c r="E4" s="14" t="s">
        <v>4</v>
      </c>
      <c r="F4" s="14" t="s">
        <v>5</v>
      </c>
      <c r="G4" s="10" t="s">
        <v>180</v>
      </c>
      <c r="H4" s="10" t="s">
        <v>179</v>
      </c>
    </row>
    <row r="5" spans="1:11" x14ac:dyDescent="0.25">
      <c r="A5" s="1" t="s">
        <v>6</v>
      </c>
      <c r="B5" s="1" t="s">
        <v>7</v>
      </c>
      <c r="C5" s="2">
        <f ca="1">+C6+C12+C18+C25+C32+C35+C38+C41+C49+C51</f>
        <v>483658241</v>
      </c>
      <c r="D5" s="2">
        <f t="shared" ref="D5:F5" ca="1" si="0">+D6+D12+D18+D25+D32+D35+D38+D41+D49+D51</f>
        <v>58481473</v>
      </c>
      <c r="E5" s="2">
        <f t="shared" ca="1" si="0"/>
        <v>347921258</v>
      </c>
      <c r="F5" s="2">
        <f t="shared" ca="1" si="0"/>
        <v>77255510</v>
      </c>
      <c r="G5" s="2"/>
      <c r="H5" s="2"/>
      <c r="J5" s="41"/>
      <c r="K5" s="42"/>
    </row>
    <row r="6" spans="1:11" x14ac:dyDescent="0.25">
      <c r="A6" s="3" t="s">
        <v>8</v>
      </c>
      <c r="B6" s="3" t="s">
        <v>9</v>
      </c>
      <c r="C6" s="4">
        <f ca="1">SUM(C7:C11)</f>
        <v>38646495</v>
      </c>
      <c r="D6" s="4">
        <f ca="1">SUM(D7:D11)</f>
        <v>3350100</v>
      </c>
      <c r="E6" s="4">
        <f ca="1">SUM(E7:E11)</f>
        <v>24880000</v>
      </c>
      <c r="F6" s="4">
        <f ca="1">SUM(F7:F11)</f>
        <v>10416395</v>
      </c>
      <c r="G6" s="4"/>
      <c r="H6" s="4"/>
      <c r="J6" s="41"/>
      <c r="K6" s="42"/>
    </row>
    <row r="7" spans="1:11" x14ac:dyDescent="0.25">
      <c r="A7" s="5" t="s">
        <v>10</v>
      </c>
      <c r="B7" s="5" t="s">
        <v>11</v>
      </c>
      <c r="C7" s="6">
        <f ca="1">+D7+E7+F7</f>
        <v>1250100</v>
      </c>
      <c r="D7" s="6">
        <f ca="1">SUMIF(Hoja4!$E$5:$F$71,Hoja1!A7,Hoja4!$F$5:$F$71)</f>
        <v>1100100</v>
      </c>
      <c r="E7" s="6">
        <f ca="1">SUMIF(Hoja4!$H$5:$I$71,Hoja1!A7,Hoja4!$I$5:$I$71)</f>
        <v>150000</v>
      </c>
      <c r="F7" s="6">
        <f ca="1">SUMIF(Hoja4!$K$4:$L$71,Hoja1!A7,Hoja4!$L$4:$L$71)</f>
        <v>0</v>
      </c>
      <c r="G7" s="12" t="s">
        <v>182</v>
      </c>
      <c r="H7" s="12" t="s">
        <v>181</v>
      </c>
      <c r="J7" s="41"/>
      <c r="K7" s="42"/>
    </row>
    <row r="8" spans="1:11" x14ac:dyDescent="0.25">
      <c r="A8" s="5" t="s">
        <v>12</v>
      </c>
      <c r="B8" s="5" t="s">
        <v>13</v>
      </c>
      <c r="C8" s="6">
        <f t="shared" ref="C8:C52" ca="1" si="1">+D8+E8+F8</f>
        <v>20710003</v>
      </c>
      <c r="D8" s="6">
        <f ca="1">SUMIF(Hoja4!$E$5:$F$71,Hoja1!A8,Hoja4!$F$5:$F$71)</f>
        <v>0</v>
      </c>
      <c r="E8" s="6">
        <f ca="1">SUMIF(Hoja4!$H$5:$I$71,Hoja1!A8,Hoja4!$I$5:$I$71)</f>
        <v>15710000</v>
      </c>
      <c r="F8" s="6">
        <f ca="1">SUMIF(Hoja4!$K$4:$L$71,Hoja1!A8,Hoja4!$L$4:$L$71)</f>
        <v>5000003</v>
      </c>
      <c r="G8" s="12" t="s">
        <v>183</v>
      </c>
      <c r="H8" s="12" t="s">
        <v>181</v>
      </c>
      <c r="J8" s="41"/>
      <c r="K8" s="42"/>
    </row>
    <row r="9" spans="1:11" x14ac:dyDescent="0.25">
      <c r="A9" s="5" t="s">
        <v>754</v>
      </c>
      <c r="B9" s="22" t="s">
        <v>203</v>
      </c>
      <c r="C9" s="6">
        <f t="shared" ref="C9" ca="1" si="2">+D9+E9+F9</f>
        <v>14246392</v>
      </c>
      <c r="D9" s="6">
        <f ca="1">SUMIF(Hoja4!$E$5:$F$71,Hoja1!A9,Hoja4!$F$5:$F$71)</f>
        <v>1550000</v>
      </c>
      <c r="E9" s="6">
        <f ca="1">SUMIF(Hoja4!$H$5:$I$71,Hoja1!A9,Hoja4!$I$5:$I$71)</f>
        <v>7280000</v>
      </c>
      <c r="F9" s="6">
        <f ca="1">SUMIF(Hoja4!$K$4:$L$71,Hoja1!A9,Hoja4!$L$4:$L$71)</f>
        <v>5416392</v>
      </c>
      <c r="G9" s="12" t="s">
        <v>189</v>
      </c>
      <c r="H9" s="12" t="s">
        <v>181</v>
      </c>
      <c r="J9" s="41"/>
      <c r="K9" s="42"/>
    </row>
    <row r="10" spans="1:11" x14ac:dyDescent="0.25">
      <c r="A10" s="7" t="s">
        <v>14</v>
      </c>
      <c r="B10" s="8" t="s">
        <v>15</v>
      </c>
      <c r="C10" s="6">
        <f t="shared" ca="1" si="1"/>
        <v>2440000</v>
      </c>
      <c r="D10" s="6">
        <f ca="1">SUMIF(Hoja4!$E$5:$F$71,Hoja1!A10,Hoja4!$F$5:$F$71)</f>
        <v>700000</v>
      </c>
      <c r="E10" s="6">
        <f ca="1">SUMIF(Hoja4!$H$5:$I$71,Hoja1!A10,Hoja4!$I$5:$I$71)</f>
        <v>1740000</v>
      </c>
      <c r="F10" s="6">
        <f ca="1">SUMIF(Hoja4!$K$4:$L$71,Hoja1!A10,Hoja4!$L$4:$L$71)</f>
        <v>0</v>
      </c>
      <c r="G10" s="12" t="s">
        <v>184</v>
      </c>
      <c r="H10" s="12" t="s">
        <v>181</v>
      </c>
      <c r="J10" s="43"/>
      <c r="K10" s="42"/>
    </row>
    <row r="11" spans="1:11" x14ac:dyDescent="0.25">
      <c r="A11" s="7" t="s">
        <v>16</v>
      </c>
      <c r="B11" s="8" t="s">
        <v>17</v>
      </c>
      <c r="C11" s="6">
        <f t="shared" ca="1" si="1"/>
        <v>0</v>
      </c>
      <c r="D11" s="6">
        <f ca="1">SUMIF(Hoja4!$E$5:$F$71,Hoja1!A11,Hoja4!$F$5:$F$71)</f>
        <v>0</v>
      </c>
      <c r="E11" s="6">
        <f ca="1">SUMIF(Hoja4!$H$5:$I$71,Hoja1!A11,Hoja4!$I$5:$I$71)</f>
        <v>0</v>
      </c>
      <c r="F11" s="6">
        <f ca="1">SUMIF(Hoja4!$K$4:$L$71,Hoja1!A11,Hoja4!$L$4:$L$71)</f>
        <v>0</v>
      </c>
      <c r="G11" s="12" t="s">
        <v>182</v>
      </c>
      <c r="H11" s="12" t="s">
        <v>181</v>
      </c>
      <c r="J11" s="43"/>
      <c r="K11" s="42"/>
    </row>
    <row r="12" spans="1:11" x14ac:dyDescent="0.25">
      <c r="A12" s="3" t="s">
        <v>18</v>
      </c>
      <c r="B12" s="3" t="s">
        <v>19</v>
      </c>
      <c r="C12" s="4">
        <f ca="1">SUM(C13:C17)</f>
        <v>181011159</v>
      </c>
      <c r="D12" s="4">
        <f t="shared" ref="D12:F12" ca="1" si="3">SUM(D13:D17)</f>
        <v>2215000</v>
      </c>
      <c r="E12" s="4">
        <f t="shared" ca="1" si="3"/>
        <v>177296159</v>
      </c>
      <c r="F12" s="4">
        <f t="shared" ca="1" si="3"/>
        <v>1500000</v>
      </c>
      <c r="G12" s="4"/>
      <c r="H12" s="4"/>
      <c r="J12" s="41"/>
      <c r="K12" s="42"/>
    </row>
    <row r="13" spans="1:11" x14ac:dyDescent="0.25">
      <c r="A13" s="7" t="s">
        <v>20</v>
      </c>
      <c r="B13" s="8" t="s">
        <v>21</v>
      </c>
      <c r="C13" s="6">
        <f t="shared" ca="1" si="1"/>
        <v>4150000</v>
      </c>
      <c r="D13" s="6">
        <f ca="1">SUMIF(Hoja4!$E$5:$F$71,Hoja1!A13,Hoja4!$F$5:$F$71)</f>
        <v>0</v>
      </c>
      <c r="E13" s="6">
        <f ca="1">SUMIF(Hoja4!$H$5:$I$71,Hoja1!A13,Hoja4!$I$5:$I$71)</f>
        <v>4150000</v>
      </c>
      <c r="F13" s="6">
        <f ca="1">SUMIF(Hoja4!$K$4:$L$71,Hoja1!A13,Hoja4!$L$4:$L$71)</f>
        <v>0</v>
      </c>
      <c r="G13" s="12" t="s">
        <v>189</v>
      </c>
      <c r="H13" s="12" t="s">
        <v>181</v>
      </c>
    </row>
    <row r="14" spans="1:11" x14ac:dyDescent="0.25">
      <c r="A14" s="7" t="s">
        <v>22</v>
      </c>
      <c r="B14" s="8" t="s">
        <v>23</v>
      </c>
      <c r="C14" s="6">
        <f t="shared" ca="1" si="1"/>
        <v>6050000</v>
      </c>
      <c r="D14" s="6">
        <f ca="1">SUMIF(Hoja4!$E$5:$F$71,Hoja1!A14,Hoja4!$F$5:$F$71)</f>
        <v>0</v>
      </c>
      <c r="E14" s="6">
        <f ca="1">SUMIF(Hoja4!$H$5:$I$71,Hoja1!A14,Hoja4!$I$5:$I$71)</f>
        <v>6050000</v>
      </c>
      <c r="F14" s="6">
        <f ca="1">SUMIF(Hoja4!$K$4:$L$71,Hoja1!A14,Hoja4!$L$4:$L$71)</f>
        <v>0</v>
      </c>
      <c r="G14" s="12" t="s">
        <v>189</v>
      </c>
      <c r="H14" s="12" t="s">
        <v>181</v>
      </c>
    </row>
    <row r="15" spans="1:11" x14ac:dyDescent="0.25">
      <c r="A15" s="7" t="s">
        <v>24</v>
      </c>
      <c r="B15" s="8" t="s">
        <v>25</v>
      </c>
      <c r="C15" s="6">
        <f t="shared" ca="1" si="1"/>
        <v>50000</v>
      </c>
      <c r="D15" s="6">
        <f ca="1">SUMIF(Hoja4!$E$5:$F$71,Hoja1!A15,Hoja4!$F$5:$F$71)</f>
        <v>0</v>
      </c>
      <c r="E15" s="6">
        <f ca="1">SUMIF(Hoja4!$H$5:$I$71,Hoja1!A15,Hoja4!$I$5:$I$71)</f>
        <v>50000</v>
      </c>
      <c r="F15" s="6">
        <f ca="1">SUMIF(Hoja4!$K$4:$L$71,Hoja1!A15,Hoja4!$L$4:$L$71)</f>
        <v>0</v>
      </c>
      <c r="G15" s="12" t="s">
        <v>189</v>
      </c>
      <c r="H15" s="12" t="s">
        <v>181</v>
      </c>
    </row>
    <row r="16" spans="1:11" x14ac:dyDescent="0.25">
      <c r="A16" s="7" t="s">
        <v>26</v>
      </c>
      <c r="B16" s="8" t="s">
        <v>27</v>
      </c>
      <c r="C16" s="6">
        <f t="shared" ca="1" si="1"/>
        <v>12165000</v>
      </c>
      <c r="D16" s="6">
        <f ca="1">SUMIF(Hoja4!$E$5:$F$71,Hoja1!A16,Hoja4!$F$5:$F$71)</f>
        <v>2215000</v>
      </c>
      <c r="E16" s="6">
        <f ca="1">SUMIF(Hoja4!$H$5:$I$71,Hoja1!A16,Hoja4!$I$5:$I$71)</f>
        <v>8450000</v>
      </c>
      <c r="F16" s="6">
        <f ca="1">SUMIF(Hoja4!$K$4:$L$71,Hoja1!A16,Hoja4!$L$4:$L$71)</f>
        <v>1500000</v>
      </c>
      <c r="G16" s="12" t="s">
        <v>189</v>
      </c>
      <c r="H16" s="12" t="s">
        <v>181</v>
      </c>
    </row>
    <row r="17" spans="1:8" x14ac:dyDescent="0.25">
      <c r="A17" s="7" t="s">
        <v>28</v>
      </c>
      <c r="B17" s="8" t="s">
        <v>29</v>
      </c>
      <c r="C17" s="6">
        <f t="shared" ca="1" si="1"/>
        <v>158596159</v>
      </c>
      <c r="D17" s="6">
        <f ca="1">SUMIF(Hoja4!$E$5:$F$71,Hoja1!A17,Hoja4!$F$5:$F$71)</f>
        <v>0</v>
      </c>
      <c r="E17" s="6">
        <f ca="1">SUMIF(Hoja4!$H$5:$I$71,Hoja1!A17,Hoja4!$I$5:$I$71)</f>
        <v>158596159</v>
      </c>
      <c r="F17" s="6">
        <f ca="1">SUMIF(Hoja4!$K$4:$L$71,Hoja1!A17,Hoja4!$L$4:$L$71)</f>
        <v>0</v>
      </c>
      <c r="G17" s="12" t="s">
        <v>189</v>
      </c>
      <c r="H17" s="12" t="s">
        <v>181</v>
      </c>
    </row>
    <row r="18" spans="1:8" x14ac:dyDescent="0.25">
      <c r="A18" s="3" t="s">
        <v>30</v>
      </c>
      <c r="B18" s="3" t="s">
        <v>31</v>
      </c>
      <c r="C18" s="4">
        <f ca="1">SUM(C19:C24)</f>
        <v>47031489</v>
      </c>
      <c r="D18" s="4">
        <f t="shared" ref="D18:F18" ca="1" si="4">SUM(D19:D24)</f>
        <v>25408274</v>
      </c>
      <c r="E18" s="4">
        <f t="shared" ca="1" si="4"/>
        <v>17723215</v>
      </c>
      <c r="F18" s="4">
        <f t="shared" ca="1" si="4"/>
        <v>3900000</v>
      </c>
      <c r="G18" s="4"/>
      <c r="H18" s="4"/>
    </row>
    <row r="19" spans="1:8" x14ac:dyDescent="0.25">
      <c r="A19" s="7" t="s">
        <v>32</v>
      </c>
      <c r="B19" s="8" t="s">
        <v>33</v>
      </c>
      <c r="C19" s="6">
        <f t="shared" ca="1" si="1"/>
        <v>17545000</v>
      </c>
      <c r="D19" s="6">
        <f ca="1">SUMIF(Hoja4!$E$5:$F$71,Hoja1!A19,Hoja4!$F$5:$F$71)</f>
        <v>700000</v>
      </c>
      <c r="E19" s="6">
        <f ca="1">SUMIF(Hoja4!$H$5:$I$71,Hoja1!A19,Hoja4!$I$5:$I$71)</f>
        <v>15345000</v>
      </c>
      <c r="F19" s="6">
        <f ca="1">SUMIF(Hoja4!$K$4:$L$71,Hoja1!A19,Hoja4!$L$4:$L$71)</f>
        <v>1500000</v>
      </c>
      <c r="G19" s="12" t="s">
        <v>189</v>
      </c>
      <c r="H19" s="12" t="s">
        <v>181</v>
      </c>
    </row>
    <row r="20" spans="1:8" x14ac:dyDescent="0.25">
      <c r="A20" s="7" t="s">
        <v>34</v>
      </c>
      <c r="B20" s="8" t="s">
        <v>35</v>
      </c>
      <c r="C20" s="6">
        <f t="shared" ca="1" si="1"/>
        <v>700000</v>
      </c>
      <c r="D20" s="6">
        <f ca="1">SUMIF(Hoja4!$E$5:$F$71,Hoja1!A20,Hoja4!$F$5:$F$71)</f>
        <v>0</v>
      </c>
      <c r="E20" s="6">
        <f ca="1">SUMIF(Hoja4!$H$5:$I$71,Hoja1!A20,Hoja4!$I$5:$I$71)</f>
        <v>700000</v>
      </c>
      <c r="F20" s="6">
        <f ca="1">SUMIF(Hoja4!$K$4:$L$71,Hoja1!A20,Hoja4!$L$4:$L$71)</f>
        <v>0</v>
      </c>
      <c r="G20" s="12" t="s">
        <v>185</v>
      </c>
      <c r="H20" s="12" t="s">
        <v>181</v>
      </c>
    </row>
    <row r="21" spans="1:8" x14ac:dyDescent="0.25">
      <c r="A21" s="7" t="s">
        <v>36</v>
      </c>
      <c r="B21" s="8" t="s">
        <v>37</v>
      </c>
      <c r="C21" s="6">
        <f t="shared" ca="1" si="1"/>
        <v>850000</v>
      </c>
      <c r="D21" s="6">
        <f ca="1">SUMIF(Hoja4!$E$5:$F$71,Hoja1!A21,Hoja4!$F$5:$F$71)</f>
        <v>0</v>
      </c>
      <c r="E21" s="6">
        <f ca="1">SUMIF(Hoja4!$H$5:$I$71,Hoja1!A21,Hoja4!$I$5:$I$71)</f>
        <v>250000</v>
      </c>
      <c r="F21" s="6">
        <f ca="1">SUMIF(Hoja4!$K$4:$L$71,Hoja1!A21,Hoja4!$L$4:$L$71)</f>
        <v>600000</v>
      </c>
      <c r="G21" s="12" t="s">
        <v>189</v>
      </c>
      <c r="H21" s="12" t="s">
        <v>181</v>
      </c>
    </row>
    <row r="22" spans="1:8" x14ac:dyDescent="0.25">
      <c r="A22" s="7" t="s">
        <v>38</v>
      </c>
      <c r="B22" s="8" t="s">
        <v>39</v>
      </c>
      <c r="C22" s="6">
        <f t="shared" ca="1" si="1"/>
        <v>3000000</v>
      </c>
      <c r="D22" s="6">
        <f ca="1">SUMIF(Hoja4!$E$5:$F$71,Hoja1!A22,Hoja4!$F$5:$F$71)</f>
        <v>3000000</v>
      </c>
      <c r="E22" s="6">
        <f ca="1">SUMIF(Hoja4!$H$5:$I$71,Hoja1!A22,Hoja4!$I$5:$I$71)</f>
        <v>0</v>
      </c>
      <c r="F22" s="6">
        <f ca="1">SUMIF(Hoja4!$K$4:$L$71,Hoja1!A22,Hoja4!$L$4:$L$71)</f>
        <v>0</v>
      </c>
      <c r="G22" s="12" t="s">
        <v>185</v>
      </c>
      <c r="H22" s="12" t="s">
        <v>181</v>
      </c>
    </row>
    <row r="23" spans="1:8" x14ac:dyDescent="0.25">
      <c r="A23" s="7" t="s">
        <v>40</v>
      </c>
      <c r="B23" s="8" t="s">
        <v>41</v>
      </c>
      <c r="C23" s="6">
        <f t="shared" ca="1" si="1"/>
        <v>21428215</v>
      </c>
      <c r="D23" s="6">
        <f ca="1">SUMIF(Hoja4!$E$5:$F$71,Hoja1!A23,Hoja4!$F$5:$F$71)</f>
        <v>20000000</v>
      </c>
      <c r="E23" s="6">
        <f ca="1">SUMIF(Hoja4!$H$5:$I$71,Hoja1!A23,Hoja4!$I$5:$I$71)</f>
        <v>1428215</v>
      </c>
      <c r="F23" s="6">
        <f ca="1">SUMIF(Hoja4!$K$4:$L$71,Hoja1!A23,Hoja4!$L$4:$L$71)</f>
        <v>0</v>
      </c>
      <c r="G23" s="12" t="s">
        <v>189</v>
      </c>
      <c r="H23" s="12" t="s">
        <v>181</v>
      </c>
    </row>
    <row r="24" spans="1:8" x14ac:dyDescent="0.25">
      <c r="A24" s="7" t="s">
        <v>42</v>
      </c>
      <c r="B24" s="8" t="s">
        <v>43</v>
      </c>
      <c r="C24" s="6">
        <f t="shared" ca="1" si="1"/>
        <v>3508274</v>
      </c>
      <c r="D24" s="6">
        <f ca="1">SUMIF(Hoja4!$E$5:$F$71,Hoja1!A24,Hoja4!$F$5:$F$71)</f>
        <v>1708274</v>
      </c>
      <c r="E24" s="6">
        <f ca="1">SUMIF(Hoja4!$H$5:$I$71,Hoja1!A24,Hoja4!$I$5:$I$71)</f>
        <v>0</v>
      </c>
      <c r="F24" s="6">
        <f ca="1">SUMIF(Hoja4!$K$4:$L$71,Hoja1!A24,Hoja4!$L$4:$L$71)</f>
        <v>1800000</v>
      </c>
      <c r="G24" s="12" t="s">
        <v>189</v>
      </c>
      <c r="H24" s="12" t="s">
        <v>181</v>
      </c>
    </row>
    <row r="25" spans="1:8" x14ac:dyDescent="0.25">
      <c r="A25" s="3" t="s">
        <v>44</v>
      </c>
      <c r="B25" s="3" t="s">
        <v>45</v>
      </c>
      <c r="C25" s="4">
        <f ca="1">SUM(C26:C31)</f>
        <v>70602938</v>
      </c>
      <c r="D25" s="4">
        <f t="shared" ref="D25:F25" ca="1" si="5">SUM(D26:D31)</f>
        <v>4590000</v>
      </c>
      <c r="E25" s="4">
        <f t="shared" ca="1" si="5"/>
        <v>32342938</v>
      </c>
      <c r="F25" s="4">
        <f t="shared" ca="1" si="5"/>
        <v>33670000</v>
      </c>
      <c r="G25" s="4"/>
      <c r="H25" s="4"/>
    </row>
    <row r="26" spans="1:8" x14ac:dyDescent="0.25">
      <c r="A26" s="7" t="s">
        <v>46</v>
      </c>
      <c r="B26" s="8" t="s">
        <v>47</v>
      </c>
      <c r="C26" s="6">
        <f t="shared" ca="1" si="1"/>
        <v>50000</v>
      </c>
      <c r="D26" s="6">
        <f ca="1">SUMIF(Hoja4!$E$5:$F$71,Hoja1!A26,Hoja4!$F$5:$F$71)</f>
        <v>0</v>
      </c>
      <c r="E26" s="6">
        <f ca="1">SUMIF(Hoja4!$H$5:$I$71,Hoja1!A26,Hoja4!$I$5:$I$71)</f>
        <v>50000</v>
      </c>
      <c r="F26" s="6">
        <f ca="1">SUMIF(Hoja4!$K$4:$L$71,Hoja1!A26,Hoja4!$L$4:$L$71)</f>
        <v>0</v>
      </c>
      <c r="G26" s="12" t="s">
        <v>182</v>
      </c>
      <c r="H26" s="12" t="s">
        <v>181</v>
      </c>
    </row>
    <row r="27" spans="1:8" x14ac:dyDescent="0.25">
      <c r="A27" s="7" t="s">
        <v>48</v>
      </c>
      <c r="B27" s="8" t="s">
        <v>49</v>
      </c>
      <c r="C27" s="6">
        <f t="shared" ca="1" si="1"/>
        <v>4000000</v>
      </c>
      <c r="D27" s="6">
        <f ca="1">SUMIF(Hoja4!$E$5:$F$71,Hoja1!A27,Hoja4!$F$5:$F$71)</f>
        <v>4000000</v>
      </c>
      <c r="E27" s="6">
        <f ca="1">SUMIF(Hoja4!$H$5:$I$71,Hoja1!A27,Hoja4!$I$5:$I$71)</f>
        <v>0</v>
      </c>
      <c r="F27" s="6">
        <f ca="1">SUMIF(Hoja4!$K$4:$L$71,Hoja1!A27,Hoja4!$L$4:$L$71)</f>
        <v>0</v>
      </c>
      <c r="G27" s="12" t="s">
        <v>186</v>
      </c>
      <c r="H27" s="12" t="s">
        <v>181</v>
      </c>
    </row>
    <row r="28" spans="1:8" x14ac:dyDescent="0.25">
      <c r="A28" s="7" t="s">
        <v>50</v>
      </c>
      <c r="B28" s="8" t="s">
        <v>51</v>
      </c>
      <c r="C28" s="6">
        <f t="shared" ca="1" si="1"/>
        <v>31500000</v>
      </c>
      <c r="D28" s="6">
        <f ca="1">SUMIF(Hoja4!$E$5:$F$71,Hoja1!A28,Hoja4!$F$5:$F$71)</f>
        <v>0</v>
      </c>
      <c r="E28" s="6">
        <f ca="1">SUMIF(Hoja4!$H$5:$I$71,Hoja1!A28,Hoja4!$I$5:$I$71)</f>
        <v>0</v>
      </c>
      <c r="F28" s="6">
        <f ca="1">SUMIF(Hoja4!$K$4:$L$71,Hoja1!A28,Hoja4!$L$4:$L$71)</f>
        <v>31500000</v>
      </c>
      <c r="G28" s="12" t="s">
        <v>183</v>
      </c>
      <c r="H28" s="12" t="s">
        <v>181</v>
      </c>
    </row>
    <row r="29" spans="1:8" x14ac:dyDescent="0.25">
      <c r="A29" s="7" t="s">
        <v>52</v>
      </c>
      <c r="B29" s="8" t="s">
        <v>53</v>
      </c>
      <c r="C29" s="6">
        <f t="shared" ca="1" si="1"/>
        <v>5988444</v>
      </c>
      <c r="D29" s="6">
        <f ca="1">SUMIF(Hoja4!$E$5:$F$71,Hoja1!A29,Hoja4!$F$5:$F$71)</f>
        <v>0</v>
      </c>
      <c r="E29" s="6">
        <f ca="1">SUMIF(Hoja4!$H$5:$I$71,Hoja1!A29,Hoja4!$I$5:$I$71)</f>
        <v>5988444</v>
      </c>
      <c r="F29" s="6">
        <f ca="1">SUMIF(Hoja4!$K$4:$L$71,Hoja1!A29,Hoja4!$L$4:$L$71)</f>
        <v>0</v>
      </c>
      <c r="G29" s="12" t="s">
        <v>183</v>
      </c>
      <c r="H29" s="12" t="s">
        <v>181</v>
      </c>
    </row>
    <row r="30" spans="1:8" x14ac:dyDescent="0.25">
      <c r="A30" s="7" t="s">
        <v>54</v>
      </c>
      <c r="B30" s="8" t="s">
        <v>55</v>
      </c>
      <c r="C30" s="6">
        <f t="shared" ca="1" si="1"/>
        <v>25874494</v>
      </c>
      <c r="D30" s="6">
        <f ca="1">SUMIF(Hoja4!$E$5:$F$71,Hoja1!A30,Hoja4!$F$5:$F$71)</f>
        <v>220000</v>
      </c>
      <c r="E30" s="6">
        <f ca="1">SUMIF(Hoja4!$H$5:$I$71,Hoja1!A30,Hoja4!$I$5:$I$71)</f>
        <v>23804494</v>
      </c>
      <c r="F30" s="6">
        <f ca="1">SUMIF(Hoja4!$K$4:$L$71,Hoja1!A30,Hoja4!$L$4:$L$71)</f>
        <v>1850000</v>
      </c>
      <c r="G30" s="12" t="s">
        <v>189</v>
      </c>
      <c r="H30" s="12" t="s">
        <v>181</v>
      </c>
    </row>
    <row r="31" spans="1:8" x14ac:dyDescent="0.25">
      <c r="A31" s="7" t="s">
        <v>56</v>
      </c>
      <c r="B31" s="8" t="s">
        <v>57</v>
      </c>
      <c r="C31" s="6">
        <f t="shared" ca="1" si="1"/>
        <v>3190000</v>
      </c>
      <c r="D31" s="6">
        <f ca="1">SUMIF(Hoja4!$E$5:$F$71,Hoja1!A31,Hoja4!$F$5:$F$71)</f>
        <v>370000</v>
      </c>
      <c r="E31" s="6">
        <f ca="1">SUMIF(Hoja4!$H$5:$I$71,Hoja1!A31,Hoja4!$I$5:$I$71)</f>
        <v>2500000</v>
      </c>
      <c r="F31" s="6">
        <f ca="1">SUMIF(Hoja4!$K$4:$L$71,Hoja1!A31,Hoja4!$L$4:$L$71)</f>
        <v>320000</v>
      </c>
      <c r="G31" s="12" t="s">
        <v>189</v>
      </c>
      <c r="H31" s="12" t="s">
        <v>181</v>
      </c>
    </row>
    <row r="32" spans="1:8" x14ac:dyDescent="0.25">
      <c r="A32" s="3" t="s">
        <v>58</v>
      </c>
      <c r="B32" s="3" t="s">
        <v>59</v>
      </c>
      <c r="C32" s="4">
        <f ca="1">+C33+C34</f>
        <v>160000</v>
      </c>
      <c r="D32" s="4">
        <f t="shared" ref="D32:F32" ca="1" si="6">+D33+D34</f>
        <v>110000</v>
      </c>
      <c r="E32" s="4">
        <f t="shared" ca="1" si="6"/>
        <v>50000</v>
      </c>
      <c r="F32" s="4">
        <f t="shared" ca="1" si="6"/>
        <v>0</v>
      </c>
      <c r="G32" s="4"/>
      <c r="H32" s="4"/>
    </row>
    <row r="33" spans="1:8" x14ac:dyDescent="0.25">
      <c r="A33" s="7" t="s">
        <v>60</v>
      </c>
      <c r="B33" s="8" t="s">
        <v>61</v>
      </c>
      <c r="C33" s="6">
        <f t="shared" ca="1" si="1"/>
        <v>120000</v>
      </c>
      <c r="D33" s="6">
        <f ca="1">SUMIF(Hoja4!$E$5:$F$71,Hoja1!A33,Hoja4!$F$5:$F$71)</f>
        <v>70000</v>
      </c>
      <c r="E33" s="6">
        <f ca="1">SUMIF(Hoja4!$H$5:$I$71,Hoja1!A33,Hoja4!$I$5:$I$71)</f>
        <v>50000</v>
      </c>
      <c r="F33" s="6">
        <f ca="1">SUMIF(Hoja4!$K$4:$L$71,Hoja1!A33,Hoja4!$L$4:$L$71)</f>
        <v>0</v>
      </c>
      <c r="G33" s="12" t="s">
        <v>189</v>
      </c>
      <c r="H33" s="12" t="s">
        <v>181</v>
      </c>
    </row>
    <row r="34" spans="1:8" x14ac:dyDescent="0.25">
      <c r="A34" s="7" t="s">
        <v>62</v>
      </c>
      <c r="B34" s="8" t="s">
        <v>63</v>
      </c>
      <c r="C34" s="6">
        <f t="shared" ca="1" si="1"/>
        <v>40000</v>
      </c>
      <c r="D34" s="6">
        <f ca="1">SUMIF(Hoja4!$E$5:$F$71,Hoja1!A34,Hoja4!$F$5:$F$71)</f>
        <v>40000</v>
      </c>
      <c r="E34" s="6">
        <f ca="1">SUMIF(Hoja4!$H$5:$I$71,Hoja1!A34,Hoja4!$I$5:$I$71)</f>
        <v>0</v>
      </c>
      <c r="F34" s="6">
        <f ca="1">SUMIF(Hoja4!$K$4:$L$71,Hoja1!A34,Hoja4!$L$4:$L$71)</f>
        <v>0</v>
      </c>
      <c r="G34" s="12" t="s">
        <v>189</v>
      </c>
      <c r="H34" s="12" t="s">
        <v>181</v>
      </c>
    </row>
    <row r="35" spans="1:8" x14ac:dyDescent="0.25">
      <c r="A35" s="3" t="s">
        <v>64</v>
      </c>
      <c r="B35" s="3" t="s">
        <v>65</v>
      </c>
      <c r="C35" s="4">
        <f ca="1">+C36+C37</f>
        <v>88359429</v>
      </c>
      <c r="D35" s="4">
        <f t="shared" ref="D35:F35" ca="1" si="7">+D36+D37</f>
        <v>16599099</v>
      </c>
      <c r="E35" s="4">
        <f t="shared" ca="1" si="7"/>
        <v>56811215</v>
      </c>
      <c r="F35" s="4">
        <f t="shared" ca="1" si="7"/>
        <v>14949115</v>
      </c>
      <c r="G35" s="4"/>
      <c r="H35" s="4"/>
    </row>
    <row r="36" spans="1:8" x14ac:dyDescent="0.25">
      <c r="A36" s="7" t="s">
        <v>66</v>
      </c>
      <c r="B36" s="8" t="s">
        <v>67</v>
      </c>
      <c r="C36" s="6">
        <f t="shared" ca="1" si="1"/>
        <v>87359429</v>
      </c>
      <c r="D36" s="6">
        <f ca="1">SUMIF(Hoja4!$E$5:$F$71,Hoja1!A36,Hoja4!$F$5:$F$71)</f>
        <v>16599099</v>
      </c>
      <c r="E36" s="6">
        <f ca="1">SUMIF(Hoja4!$H$5:$I$71,Hoja1!A36,Hoja4!$I$5:$I$71)</f>
        <v>55811215</v>
      </c>
      <c r="F36" s="6">
        <f ca="1">SUMIF(Hoja4!$K$4:$L$71,Hoja1!A36,Hoja4!$L$4:$L$71)</f>
        <v>14949115</v>
      </c>
      <c r="G36" s="12" t="s">
        <v>187</v>
      </c>
      <c r="H36" s="12" t="s">
        <v>181</v>
      </c>
    </row>
    <row r="37" spans="1:8" x14ac:dyDescent="0.25">
      <c r="A37" s="7" t="s">
        <v>758</v>
      </c>
      <c r="B37" s="26" t="s">
        <v>499</v>
      </c>
      <c r="C37" s="6">
        <f t="shared" ref="C37" ca="1" si="8">+D37+E37+F37</f>
        <v>1000000</v>
      </c>
      <c r="D37" s="6">
        <f ca="1">SUMIF(Hoja4!$E$5:$F$71,Hoja1!A37,Hoja4!$F$5:$F$71)</f>
        <v>0</v>
      </c>
      <c r="E37" s="6">
        <f ca="1">SUMIF(Hoja4!$H$5:$I$71,Hoja1!A37,Hoja4!$I$5:$I$71)</f>
        <v>1000000</v>
      </c>
      <c r="F37" s="6">
        <f ca="1">SUMIF(Hoja4!$K$4:$L$71,Hoja1!A37,Hoja4!$L$4:$L$71)</f>
        <v>0</v>
      </c>
      <c r="G37" s="12" t="s">
        <v>189</v>
      </c>
      <c r="H37" s="12" t="s">
        <v>181</v>
      </c>
    </row>
    <row r="38" spans="1:8" x14ac:dyDescent="0.25">
      <c r="A38" s="3" t="s">
        <v>68</v>
      </c>
      <c r="B38" s="3" t="s">
        <v>69</v>
      </c>
      <c r="C38" s="4">
        <f ca="1">+C39+C40</f>
        <v>2785000</v>
      </c>
      <c r="D38" s="4">
        <f t="shared" ref="D38:F38" ca="1" si="9">+D39+D40</f>
        <v>1485000</v>
      </c>
      <c r="E38" s="4">
        <f t="shared" ca="1" si="9"/>
        <v>300000</v>
      </c>
      <c r="F38" s="4">
        <f t="shared" ca="1" si="9"/>
        <v>1000000</v>
      </c>
      <c r="G38" s="4"/>
      <c r="H38" s="4"/>
    </row>
    <row r="39" spans="1:8" x14ac:dyDescent="0.25">
      <c r="A39" s="7" t="s">
        <v>70</v>
      </c>
      <c r="B39" s="8" t="s">
        <v>71</v>
      </c>
      <c r="C39" s="6">
        <f t="shared" ca="1" si="1"/>
        <v>2785000</v>
      </c>
      <c r="D39" s="6">
        <f ca="1">SUMIF(Hoja4!$E$5:$F$71,Hoja1!A39,Hoja4!$F$5:$F$71)</f>
        <v>1485000</v>
      </c>
      <c r="E39" s="6">
        <f ca="1">SUMIF(Hoja4!$H$5:$I$71,Hoja1!A39,Hoja4!$I$5:$I$71)</f>
        <v>300000</v>
      </c>
      <c r="F39" s="6">
        <f ca="1">SUMIF(Hoja4!$K$4:$L$71,Hoja1!A39,Hoja4!$L$4:$L$71)</f>
        <v>1000000</v>
      </c>
      <c r="G39" s="12" t="s">
        <v>189</v>
      </c>
      <c r="H39" s="12" t="s">
        <v>181</v>
      </c>
    </row>
    <row r="40" spans="1:8" x14ac:dyDescent="0.25">
      <c r="A40" s="7" t="s">
        <v>72</v>
      </c>
      <c r="B40" s="8" t="s">
        <v>73</v>
      </c>
      <c r="C40" s="6">
        <f t="shared" ca="1" si="1"/>
        <v>0</v>
      </c>
      <c r="D40" s="6">
        <f ca="1">SUMIF(Hoja4!$E$5:$F$71,Hoja1!A40,Hoja4!$F$5:$F$71)</f>
        <v>0</v>
      </c>
      <c r="E40" s="6">
        <f ca="1">SUMIF(Hoja4!$H$5:$I$71,Hoja1!A40,Hoja4!$I$5:$I$71)</f>
        <v>0</v>
      </c>
      <c r="F40" s="6">
        <f ca="1">SUMIF(Hoja4!$K$4:$L$71,Hoja1!A40,Hoja4!$L$4:$L$71)</f>
        <v>0</v>
      </c>
      <c r="G40" s="12" t="s">
        <v>188</v>
      </c>
      <c r="H40" s="12" t="s">
        <v>181</v>
      </c>
    </row>
    <row r="41" spans="1:8" x14ac:dyDescent="0.25">
      <c r="A41" s="3" t="s">
        <v>74</v>
      </c>
      <c r="B41" s="3" t="s">
        <v>75</v>
      </c>
      <c r="C41" s="4">
        <f ca="1">SUM(C42:C48)</f>
        <v>51091731</v>
      </c>
      <c r="D41" s="4">
        <f t="shared" ref="D41:F41" ca="1" si="10">SUM(D42:D48)</f>
        <v>4349000</v>
      </c>
      <c r="E41" s="4">
        <f t="shared" ca="1" si="10"/>
        <v>36042731</v>
      </c>
      <c r="F41" s="4">
        <f t="shared" ca="1" si="10"/>
        <v>10700000</v>
      </c>
      <c r="G41" s="4"/>
      <c r="H41" s="4"/>
    </row>
    <row r="42" spans="1:8" x14ac:dyDescent="0.25">
      <c r="A42" s="7" t="s">
        <v>76</v>
      </c>
      <c r="B42" s="8" t="s">
        <v>77</v>
      </c>
      <c r="C42" s="6">
        <f t="shared" ca="1" si="1"/>
        <v>1644000</v>
      </c>
      <c r="D42" s="6">
        <f ca="1">SUMIF(Hoja4!$E$5:$F$71,Hoja1!A42,Hoja4!$F$5:$F$71)</f>
        <v>144000</v>
      </c>
      <c r="E42" s="6">
        <f ca="1">SUMIF(Hoja4!$H$5:$I$71,Hoja1!A42,Hoja4!$I$5:$I$71)</f>
        <v>1500000</v>
      </c>
      <c r="F42" s="6">
        <f ca="1">SUMIF(Hoja4!$K$4:$L$71,Hoja1!A42,Hoja4!$L$4:$L$71)</f>
        <v>0</v>
      </c>
      <c r="G42" s="12" t="s">
        <v>189</v>
      </c>
      <c r="H42" s="12" t="s">
        <v>181</v>
      </c>
    </row>
    <row r="43" spans="1:8" x14ac:dyDescent="0.25">
      <c r="A43" s="7" t="s">
        <v>78</v>
      </c>
      <c r="B43" s="8" t="s">
        <v>79</v>
      </c>
      <c r="C43" s="6">
        <f t="shared" ca="1" si="1"/>
        <v>6150000</v>
      </c>
      <c r="D43" s="6">
        <f ca="1">SUMIF(Hoja4!$E$5:$F$71,Hoja1!A43,Hoja4!$F$5:$F$71)</f>
        <v>0</v>
      </c>
      <c r="E43" s="6">
        <f ca="1">SUMIF(Hoja4!$H$5:$I$71,Hoja1!A43,Hoja4!$I$5:$I$71)</f>
        <v>1150000</v>
      </c>
      <c r="F43" s="6">
        <f ca="1">SUMIF(Hoja4!$K$4:$L$71,Hoja1!A43,Hoja4!$L$4:$L$71)</f>
        <v>5000000</v>
      </c>
      <c r="G43" s="12" t="s">
        <v>189</v>
      </c>
      <c r="H43" s="12" t="s">
        <v>181</v>
      </c>
    </row>
    <row r="44" spans="1:8" x14ac:dyDescent="0.25">
      <c r="A44" s="7" t="s">
        <v>80</v>
      </c>
      <c r="B44" s="8" t="s">
        <v>81</v>
      </c>
      <c r="C44" s="6">
        <f t="shared" ca="1" si="1"/>
        <v>36992731</v>
      </c>
      <c r="D44" s="6">
        <f ca="1">SUMIF(Hoja4!$E$5:$F$71,Hoja1!A44,Hoja4!$F$5:$F$71)</f>
        <v>1350000</v>
      </c>
      <c r="E44" s="6">
        <f ca="1">SUMIF(Hoja4!$H$5:$I$71,Hoja1!A44,Hoja4!$I$5:$I$71)</f>
        <v>30992731</v>
      </c>
      <c r="F44" s="6">
        <f ca="1">SUMIF(Hoja4!$K$4:$L$71,Hoja1!A44,Hoja4!$L$4:$L$71)</f>
        <v>4650000</v>
      </c>
      <c r="G44" s="12" t="s">
        <v>189</v>
      </c>
      <c r="H44" s="12" t="s">
        <v>181</v>
      </c>
    </row>
    <row r="45" spans="1:8" x14ac:dyDescent="0.25">
      <c r="A45" s="7" t="s">
        <v>82</v>
      </c>
      <c r="B45" s="8" t="s">
        <v>83</v>
      </c>
      <c r="C45" s="6">
        <f t="shared" ca="1" si="1"/>
        <v>1700000</v>
      </c>
      <c r="D45" s="6">
        <f ca="1">SUMIF(Hoja4!$E$5:$F$71,Hoja1!A45,Hoja4!$F$5:$F$71)</f>
        <v>50000</v>
      </c>
      <c r="E45" s="6">
        <f ca="1">SUMIF(Hoja4!$H$5:$I$71,Hoja1!A45,Hoja4!$I$5:$I$71)</f>
        <v>1350000</v>
      </c>
      <c r="F45" s="6">
        <f ca="1">SUMIF(Hoja4!$K$4:$L$71,Hoja1!A45,Hoja4!$L$4:$L$71)</f>
        <v>300000</v>
      </c>
      <c r="G45" s="12" t="s">
        <v>183</v>
      </c>
      <c r="H45" s="12" t="s">
        <v>181</v>
      </c>
    </row>
    <row r="46" spans="1:8" x14ac:dyDescent="0.25">
      <c r="A46" s="7" t="s">
        <v>84</v>
      </c>
      <c r="B46" s="8" t="s">
        <v>85</v>
      </c>
      <c r="C46" s="6">
        <f t="shared" ca="1" si="1"/>
        <v>635000</v>
      </c>
      <c r="D46" s="6">
        <f ca="1">SUMIF(Hoja4!$E$5:$F$71,Hoja1!A46,Hoja4!$F$5:$F$71)</f>
        <v>285000</v>
      </c>
      <c r="E46" s="6">
        <f ca="1">SUMIF(Hoja4!$H$5:$I$71,Hoja1!A46,Hoja4!$I$5:$I$71)</f>
        <v>150000</v>
      </c>
      <c r="F46" s="6">
        <f ca="1">SUMIF(Hoja4!$K$4:$L$71,Hoja1!A46,Hoja4!$L$4:$L$71)</f>
        <v>200000</v>
      </c>
      <c r="G46" s="12" t="s">
        <v>189</v>
      </c>
      <c r="H46" s="12" t="s">
        <v>181</v>
      </c>
    </row>
    <row r="47" spans="1:8" x14ac:dyDescent="0.25">
      <c r="A47" s="7" t="s">
        <v>86</v>
      </c>
      <c r="B47" s="8" t="s">
        <v>87</v>
      </c>
      <c r="C47" s="6">
        <f t="shared" ca="1" si="1"/>
        <v>3370000</v>
      </c>
      <c r="D47" s="6">
        <f ca="1">SUMIF(Hoja4!$E$5:$F$71,Hoja1!A47,Hoja4!$F$5:$F$71)</f>
        <v>2470000</v>
      </c>
      <c r="E47" s="6">
        <f ca="1">SUMIF(Hoja4!$H$5:$I$71,Hoja1!A47,Hoja4!$I$5:$I$71)</f>
        <v>700000</v>
      </c>
      <c r="F47" s="6">
        <f ca="1">SUMIF(Hoja4!$K$4:$L$71,Hoja1!A47,Hoja4!$L$4:$L$71)</f>
        <v>200000</v>
      </c>
      <c r="G47" s="12" t="s">
        <v>189</v>
      </c>
      <c r="H47" s="12" t="s">
        <v>181</v>
      </c>
    </row>
    <row r="48" spans="1:8" x14ac:dyDescent="0.25">
      <c r="A48" s="7" t="s">
        <v>88</v>
      </c>
      <c r="B48" s="8" t="s">
        <v>89</v>
      </c>
      <c r="C48" s="6">
        <f t="shared" ca="1" si="1"/>
        <v>600000</v>
      </c>
      <c r="D48" s="6">
        <f ca="1">SUMIF(Hoja4!$E$5:$F$71,Hoja1!A48,Hoja4!$F$5:$F$71)</f>
        <v>50000</v>
      </c>
      <c r="E48" s="6">
        <f ca="1">SUMIF(Hoja4!$H$5:$I$71,Hoja1!A48,Hoja4!$I$5:$I$71)</f>
        <v>200000</v>
      </c>
      <c r="F48" s="6">
        <f ca="1">SUMIF(Hoja4!$K$4:$L$71,Hoja1!A48,Hoja4!$L$4:$L$71)</f>
        <v>350000</v>
      </c>
      <c r="G48" s="12" t="s">
        <v>189</v>
      </c>
      <c r="H48" s="12" t="s">
        <v>181</v>
      </c>
    </row>
    <row r="49" spans="1:8" x14ac:dyDescent="0.25">
      <c r="A49" s="3" t="s">
        <v>90</v>
      </c>
      <c r="B49" s="3" t="s">
        <v>91</v>
      </c>
      <c r="C49" s="4">
        <f ca="1">+C50</f>
        <v>2385000</v>
      </c>
      <c r="D49" s="4">
        <f t="shared" ref="D49:F49" ca="1" si="11">+D50</f>
        <v>315000</v>
      </c>
      <c r="E49" s="4">
        <f t="shared" ca="1" si="11"/>
        <v>1650000</v>
      </c>
      <c r="F49" s="4">
        <f t="shared" ca="1" si="11"/>
        <v>420000</v>
      </c>
      <c r="G49" s="4"/>
      <c r="H49" s="4"/>
    </row>
    <row r="50" spans="1:8" x14ac:dyDescent="0.25">
      <c r="A50" s="7" t="s">
        <v>92</v>
      </c>
      <c r="B50" s="8" t="s">
        <v>93</v>
      </c>
      <c r="C50" s="6">
        <f t="shared" ca="1" si="1"/>
        <v>2385000</v>
      </c>
      <c r="D50" s="6">
        <f ca="1">SUMIF(Hoja4!$E$5:$F$71,Hoja1!A50,Hoja4!$F$5:$F$71)</f>
        <v>315000</v>
      </c>
      <c r="E50" s="6">
        <f ca="1">SUMIF(Hoja4!$H$5:$I$71,Hoja1!A50,Hoja4!$I$5:$I$71)</f>
        <v>1650000</v>
      </c>
      <c r="F50" s="6">
        <f ca="1">SUMIF(Hoja4!$K$4:$L$71,Hoja1!A50,Hoja4!$L$4:$L$71)</f>
        <v>420000</v>
      </c>
      <c r="G50" s="12" t="s">
        <v>189</v>
      </c>
      <c r="H50" s="12" t="s">
        <v>181</v>
      </c>
    </row>
    <row r="51" spans="1:8" x14ac:dyDescent="0.25">
      <c r="A51" s="3" t="s">
        <v>94</v>
      </c>
      <c r="B51" s="3" t="s">
        <v>95</v>
      </c>
      <c r="C51" s="4">
        <f ca="1">+C52+C53+C54</f>
        <v>1585000</v>
      </c>
      <c r="D51" s="4">
        <f t="shared" ref="D51:F51" ca="1" si="12">+D52+D53+D54</f>
        <v>60000</v>
      </c>
      <c r="E51" s="4">
        <f t="shared" ca="1" si="12"/>
        <v>825000</v>
      </c>
      <c r="F51" s="4">
        <f t="shared" ca="1" si="12"/>
        <v>700000</v>
      </c>
      <c r="G51" s="4"/>
      <c r="H51" s="4"/>
    </row>
    <row r="52" spans="1:8" x14ac:dyDescent="0.25">
      <c r="A52" s="7" t="s">
        <v>760</v>
      </c>
      <c r="B52" s="22" t="s">
        <v>655</v>
      </c>
      <c r="C52" s="6">
        <f t="shared" ca="1" si="1"/>
        <v>200000</v>
      </c>
      <c r="D52" s="6">
        <f ca="1">SUMIF(Hoja4!$E$5:$F$71,Hoja1!A52,Hoja4!$F$5:$F$71)</f>
        <v>0</v>
      </c>
      <c r="E52" s="6">
        <f ca="1">SUMIF(Hoja4!$H$5:$I$71,Hoja1!A52,Hoja4!$I$5:$I$71)</f>
        <v>0</v>
      </c>
      <c r="F52" s="6">
        <f ca="1">SUMIF(Hoja4!$K$4:$L$71,Hoja1!A52,Hoja4!$L$4:$L$71)</f>
        <v>200000</v>
      </c>
      <c r="G52" s="12" t="s">
        <v>189</v>
      </c>
      <c r="H52" s="12" t="s">
        <v>181</v>
      </c>
    </row>
    <row r="53" spans="1:8" x14ac:dyDescent="0.25">
      <c r="A53" s="7" t="s">
        <v>759</v>
      </c>
      <c r="B53" s="22" t="s">
        <v>657</v>
      </c>
      <c r="C53" s="6">
        <f t="shared" ref="C53" ca="1" si="13">+D53+E53+F53</f>
        <v>1250000</v>
      </c>
      <c r="D53" s="6">
        <f ca="1">SUMIF(Hoja4!$E$5:$F$71,Hoja1!A53,Hoja4!$F$5:$F$71)</f>
        <v>0</v>
      </c>
      <c r="E53" s="6">
        <f ca="1">SUMIF(Hoja4!$H$5:$I$71,Hoja1!A53,Hoja4!$I$5:$I$71)</f>
        <v>750000</v>
      </c>
      <c r="F53" s="6">
        <f ca="1">SUMIF(Hoja4!$K$4:$L$71,Hoja1!A53,Hoja4!$L$4:$L$71)</f>
        <v>500000</v>
      </c>
      <c r="G53" s="12" t="s">
        <v>189</v>
      </c>
      <c r="H53" s="12" t="s">
        <v>181</v>
      </c>
    </row>
    <row r="54" spans="1:8" x14ac:dyDescent="0.25">
      <c r="A54" s="7" t="s">
        <v>96</v>
      </c>
      <c r="B54" s="8" t="s">
        <v>97</v>
      </c>
      <c r="C54" s="6">
        <f t="shared" ref="C54" ca="1" si="14">+D54+E54+F54</f>
        <v>135000</v>
      </c>
      <c r="D54" s="6">
        <f ca="1">SUMIF(Hoja4!$E$5:$F$71,Hoja1!A54,Hoja4!$F$5:$F$71)</f>
        <v>60000</v>
      </c>
      <c r="E54" s="6">
        <f ca="1">SUMIF(Hoja4!$H$5:$I$71,Hoja1!A54,Hoja4!$I$5:$I$71)</f>
        <v>75000</v>
      </c>
      <c r="F54" s="6">
        <f ca="1">SUMIF(Hoja4!$K$4:$L$71,Hoja1!A54,Hoja4!$L$4:$L$71)</f>
        <v>0</v>
      </c>
      <c r="G54" s="12" t="s">
        <v>189</v>
      </c>
      <c r="H54" s="12" t="s">
        <v>181</v>
      </c>
    </row>
    <row r="55" spans="1:8" x14ac:dyDescent="0.25">
      <c r="A55" s="1" t="s">
        <v>98</v>
      </c>
      <c r="B55" s="1" t="s">
        <v>99</v>
      </c>
      <c r="C55" s="2">
        <f ca="1">+C56+C61+C64+C72+C75</f>
        <v>416077502</v>
      </c>
      <c r="D55" s="2">
        <f t="shared" ref="D55:F55" ca="1" si="15">+D56+D61+D64+D72+D75</f>
        <v>14638054</v>
      </c>
      <c r="E55" s="2">
        <f t="shared" ca="1" si="15"/>
        <v>244892457</v>
      </c>
      <c r="F55" s="2">
        <f t="shared" ca="1" si="15"/>
        <v>156546991</v>
      </c>
      <c r="G55" s="2"/>
      <c r="H55" s="2"/>
    </row>
    <row r="56" spans="1:8" x14ac:dyDescent="0.25">
      <c r="A56" s="3" t="s">
        <v>100</v>
      </c>
      <c r="B56" s="3" t="s">
        <v>101</v>
      </c>
      <c r="C56" s="4">
        <f ca="1">SUM(C57:C60)</f>
        <v>86736032</v>
      </c>
      <c r="D56" s="4">
        <f t="shared" ref="D56:F56" ca="1" si="16">SUM(D57:D60)</f>
        <v>5600000</v>
      </c>
      <c r="E56" s="4">
        <f t="shared" ca="1" si="16"/>
        <v>64819841</v>
      </c>
      <c r="F56" s="4">
        <f t="shared" ca="1" si="16"/>
        <v>16316191</v>
      </c>
      <c r="G56" s="4"/>
      <c r="H56" s="4"/>
    </row>
    <row r="57" spans="1:8" x14ac:dyDescent="0.25">
      <c r="A57" s="7" t="s">
        <v>102</v>
      </c>
      <c r="B57" s="8" t="s">
        <v>103</v>
      </c>
      <c r="C57" s="6">
        <f t="shared" ref="C57:C83" ca="1" si="17">+D57+E57+F57</f>
        <v>69931382</v>
      </c>
      <c r="D57" s="6">
        <f ca="1">SUMIF(Hoja4!$E$5:$F$71,Hoja1!A57,Hoja4!$F$5:$F$71)</f>
        <v>2370000</v>
      </c>
      <c r="E57" s="6">
        <f ca="1">SUMIF(Hoja4!$H$5:$I$71,Hoja1!A57,Hoja4!$I$5:$I$71)</f>
        <v>56575191</v>
      </c>
      <c r="F57" s="6">
        <f ca="1">SUMIF(Hoja4!$K$4:$L$71,Hoja1!A57,Hoja4!$L$4:$L$71)</f>
        <v>10986191</v>
      </c>
      <c r="G57" s="12" t="s">
        <v>189</v>
      </c>
      <c r="H57" s="12" t="s">
        <v>181</v>
      </c>
    </row>
    <row r="58" spans="1:8" x14ac:dyDescent="0.25">
      <c r="A58" s="7" t="s">
        <v>104</v>
      </c>
      <c r="B58" s="8" t="s">
        <v>105</v>
      </c>
      <c r="C58" s="6">
        <f t="shared" ca="1" si="17"/>
        <v>4593400</v>
      </c>
      <c r="D58" s="6">
        <f ca="1">SUMIF(Hoja4!$E$5:$F$71,Hoja1!A58,Hoja4!$F$5:$F$71)</f>
        <v>490000</v>
      </c>
      <c r="E58" s="6">
        <f ca="1">SUMIF(Hoja4!$H$5:$I$71,Hoja1!A58,Hoja4!$I$5:$I$71)</f>
        <v>4103400</v>
      </c>
      <c r="F58" s="6">
        <f ca="1">SUMIF(Hoja4!$K$4:$L$71,Hoja1!A58,Hoja4!$L$4:$L$71)</f>
        <v>0</v>
      </c>
      <c r="G58" s="12" t="s">
        <v>183</v>
      </c>
      <c r="H58" s="12" t="s">
        <v>181</v>
      </c>
    </row>
    <row r="59" spans="1:8" x14ac:dyDescent="0.25">
      <c r="A59" s="7" t="s">
        <v>106</v>
      </c>
      <c r="B59" s="8" t="s">
        <v>107</v>
      </c>
      <c r="C59" s="6">
        <f t="shared" ca="1" si="17"/>
        <v>10611250</v>
      </c>
      <c r="D59" s="6">
        <f ca="1">SUMIF(Hoja4!$E$5:$F$71,Hoja1!A59,Hoja4!$F$5:$F$71)</f>
        <v>2040000</v>
      </c>
      <c r="E59" s="6">
        <f ca="1">SUMIF(Hoja4!$H$5:$I$71,Hoja1!A59,Hoja4!$I$5:$I$71)</f>
        <v>3241250</v>
      </c>
      <c r="F59" s="6">
        <f ca="1">SUMIF(Hoja4!$K$4:$L$71,Hoja1!A59,Hoja4!$L$4:$L$71)</f>
        <v>5330000</v>
      </c>
      <c r="G59" s="12" t="s">
        <v>189</v>
      </c>
      <c r="H59" s="12" t="s">
        <v>181</v>
      </c>
    </row>
    <row r="60" spans="1:8" x14ac:dyDescent="0.25">
      <c r="A60" s="7" t="s">
        <v>108</v>
      </c>
      <c r="B60" s="8" t="s">
        <v>109</v>
      </c>
      <c r="C60" s="6">
        <f t="shared" ca="1" si="17"/>
        <v>1600000</v>
      </c>
      <c r="D60" s="6">
        <f ca="1">SUMIF(Hoja4!$E$5:$F$71,Hoja1!A60,Hoja4!$F$5:$F$71)</f>
        <v>700000</v>
      </c>
      <c r="E60" s="6">
        <f ca="1">SUMIF(Hoja4!$H$5:$I$71,Hoja1!A60,Hoja4!$I$5:$I$71)</f>
        <v>900000</v>
      </c>
      <c r="F60" s="6">
        <f ca="1">SUMIF(Hoja4!$K$4:$L$71,Hoja1!A60,Hoja4!$L$4:$L$71)</f>
        <v>0</v>
      </c>
      <c r="G60" s="12" t="s">
        <v>182</v>
      </c>
      <c r="H60" s="12" t="s">
        <v>181</v>
      </c>
    </row>
    <row r="61" spans="1:8" x14ac:dyDescent="0.25">
      <c r="A61" s="3" t="s">
        <v>110</v>
      </c>
      <c r="B61" s="3" t="s">
        <v>111</v>
      </c>
      <c r="C61" s="4">
        <f ca="1">+C62+C63</f>
        <v>34723920</v>
      </c>
      <c r="D61" s="4">
        <f t="shared" ref="D61:F61" ca="1" si="18">+D62+D63</f>
        <v>0</v>
      </c>
      <c r="E61" s="4">
        <f t="shared" ca="1" si="18"/>
        <v>34723920</v>
      </c>
      <c r="F61" s="4">
        <f t="shared" ca="1" si="18"/>
        <v>0</v>
      </c>
      <c r="G61" s="4"/>
      <c r="H61" s="4"/>
    </row>
    <row r="62" spans="1:8" x14ac:dyDescent="0.25">
      <c r="A62" s="7" t="s">
        <v>112</v>
      </c>
      <c r="B62" s="8" t="s">
        <v>113</v>
      </c>
      <c r="C62" s="6">
        <f t="shared" ca="1" si="17"/>
        <v>0</v>
      </c>
      <c r="D62" s="6">
        <f ca="1">SUMIF(Hoja4!$E$5:$F$71,Hoja1!A62,Hoja4!$F$5:$F$71)</f>
        <v>0</v>
      </c>
      <c r="E62" s="6">
        <f ca="1">SUMIF(Hoja4!$H$5:$I$71,Hoja1!A62,Hoja4!$I$5:$I$71)</f>
        <v>0</v>
      </c>
      <c r="F62" s="6">
        <f ca="1">SUMIF(Hoja4!$K$4:$L$71,Hoja1!A62,Hoja4!$L$4:$L$71)</f>
        <v>0</v>
      </c>
      <c r="G62" s="12" t="s">
        <v>182</v>
      </c>
      <c r="H62" s="12" t="s">
        <v>181</v>
      </c>
    </row>
    <row r="63" spans="1:8" x14ac:dyDescent="0.25">
      <c r="A63" s="7" t="s">
        <v>114</v>
      </c>
      <c r="B63" s="8" t="s">
        <v>115</v>
      </c>
      <c r="C63" s="6">
        <f t="shared" ca="1" si="17"/>
        <v>34723920</v>
      </c>
      <c r="D63" s="6">
        <f ca="1">SUMIF(Hoja4!$E$5:$F$71,Hoja1!A63,Hoja4!$F$5:$F$71)</f>
        <v>0</v>
      </c>
      <c r="E63" s="6">
        <f ca="1">SUMIF(Hoja4!$H$5:$I$71,Hoja1!A63,Hoja4!$I$5:$I$71)</f>
        <v>34723920</v>
      </c>
      <c r="F63" s="6">
        <f ca="1">SUMIF(Hoja4!$K$4:$L$71,Hoja1!A63,Hoja4!$L$4:$L$71)</f>
        <v>0</v>
      </c>
      <c r="G63" s="12" t="s">
        <v>183</v>
      </c>
      <c r="H63" s="12" t="s">
        <v>181</v>
      </c>
    </row>
    <row r="64" spans="1:8" x14ac:dyDescent="0.25">
      <c r="A64" s="3" t="s">
        <v>116</v>
      </c>
      <c r="B64" s="3" t="s">
        <v>117</v>
      </c>
      <c r="C64" s="4">
        <f ca="1">SUM(C65:C71)</f>
        <v>140060444</v>
      </c>
      <c r="D64" s="4">
        <f t="shared" ref="D64:F64" ca="1" si="19">SUM(D65:D71)</f>
        <v>874000</v>
      </c>
      <c r="E64" s="4">
        <f t="shared" ca="1" si="19"/>
        <v>14347000</v>
      </c>
      <c r="F64" s="4">
        <f t="shared" ca="1" si="19"/>
        <v>124839444</v>
      </c>
      <c r="G64" s="4"/>
      <c r="H64" s="4"/>
    </row>
    <row r="65" spans="1:8" x14ac:dyDescent="0.25">
      <c r="A65" s="7" t="s">
        <v>118</v>
      </c>
      <c r="B65" s="8" t="s">
        <v>119</v>
      </c>
      <c r="C65" s="6">
        <f t="shared" ca="1" si="17"/>
        <v>18620000</v>
      </c>
      <c r="D65" s="6">
        <f ca="1">SUMIF(Hoja4!$E$5:$F$71,Hoja1!A65,Hoja4!$F$5:$F$71)</f>
        <v>310000</v>
      </c>
      <c r="E65" s="6">
        <f ca="1">SUMIF(Hoja4!$H$5:$I$71,Hoja1!A65,Hoja4!$I$5:$I$71)</f>
        <v>8302000</v>
      </c>
      <c r="F65" s="6">
        <f ca="1">SUMIF(Hoja4!$K$4:$L$71,Hoja1!A65,Hoja4!$L$4:$L$71)</f>
        <v>10008000</v>
      </c>
      <c r="G65" s="12" t="s">
        <v>183</v>
      </c>
      <c r="H65" s="12" t="s">
        <v>181</v>
      </c>
    </row>
    <row r="66" spans="1:8" x14ac:dyDescent="0.25">
      <c r="A66" s="7" t="s">
        <v>120</v>
      </c>
      <c r="B66" s="8" t="s">
        <v>121</v>
      </c>
      <c r="C66" s="6">
        <f t="shared" ca="1" si="17"/>
        <v>106016444</v>
      </c>
      <c r="D66" s="6">
        <f ca="1">SUMIF(Hoja4!$E$5:$F$71,Hoja1!A66,Hoja4!$F$5:$F$71)</f>
        <v>0</v>
      </c>
      <c r="E66" s="6">
        <f ca="1">SUMIF(Hoja4!$H$5:$I$71,Hoja1!A66,Hoja4!$I$5:$I$71)</f>
        <v>3095000</v>
      </c>
      <c r="F66" s="6">
        <f ca="1">SUMIF(Hoja4!$K$4:$L$71,Hoja1!A66,Hoja4!$L$4:$L$71)</f>
        <v>102921444</v>
      </c>
      <c r="G66" s="12" t="s">
        <v>190</v>
      </c>
      <c r="H66" s="12" t="s">
        <v>181</v>
      </c>
    </row>
    <row r="67" spans="1:8" x14ac:dyDescent="0.25">
      <c r="A67" s="7" t="s">
        <v>122</v>
      </c>
      <c r="B67" s="8" t="s">
        <v>123</v>
      </c>
      <c r="C67" s="6">
        <f t="shared" ca="1" si="17"/>
        <v>6360000</v>
      </c>
      <c r="D67" s="6">
        <f ca="1">SUMIF(Hoja4!$E$5:$F$71,Hoja1!A67,Hoja4!$F$5:$F$71)</f>
        <v>0</v>
      </c>
      <c r="E67" s="6">
        <f ca="1">SUMIF(Hoja4!$H$5:$I$71,Hoja1!A67,Hoja4!$I$5:$I$71)</f>
        <v>750000</v>
      </c>
      <c r="F67" s="6">
        <f ca="1">SUMIF(Hoja4!$K$4:$L$71,Hoja1!A67,Hoja4!$L$4:$L$71)</f>
        <v>5610000</v>
      </c>
      <c r="G67" s="12" t="s">
        <v>183</v>
      </c>
      <c r="H67" s="12" t="s">
        <v>181</v>
      </c>
    </row>
    <row r="68" spans="1:8" x14ac:dyDescent="0.25">
      <c r="A68" s="7" t="s">
        <v>124</v>
      </c>
      <c r="B68" s="8" t="s">
        <v>125</v>
      </c>
      <c r="C68" s="6">
        <f t="shared" ca="1" si="17"/>
        <v>1174000</v>
      </c>
      <c r="D68" s="6">
        <f ca="1">SUMIF(Hoja4!$E$5:$F$71,Hoja1!A68,Hoja4!$F$5:$F$71)</f>
        <v>124000</v>
      </c>
      <c r="E68" s="6">
        <f ca="1">SUMIF(Hoja4!$H$5:$I$71,Hoja1!A68,Hoja4!$I$5:$I$71)</f>
        <v>750000</v>
      </c>
      <c r="F68" s="6">
        <f ca="1">SUMIF(Hoja4!$K$4:$L$71,Hoja1!A68,Hoja4!$L$4:$L$71)</f>
        <v>300000</v>
      </c>
      <c r="G68" s="12" t="s">
        <v>191</v>
      </c>
      <c r="H68" s="12" t="s">
        <v>181</v>
      </c>
    </row>
    <row r="69" spans="1:8" x14ac:dyDescent="0.25">
      <c r="A69" s="7" t="s">
        <v>126</v>
      </c>
      <c r="B69" s="8" t="s">
        <v>127</v>
      </c>
      <c r="C69" s="6">
        <f t="shared" ca="1" si="17"/>
        <v>450000</v>
      </c>
      <c r="D69" s="6">
        <f ca="1">SUMIF(Hoja4!$E$5:$F$71,Hoja1!A69,Hoja4!$F$5:$F$71)</f>
        <v>0</v>
      </c>
      <c r="E69" s="6">
        <f ca="1">SUMIF(Hoja4!$H$5:$I$71,Hoja1!A69,Hoja4!$I$5:$I$71)</f>
        <v>450000</v>
      </c>
      <c r="F69" s="6">
        <f ca="1">SUMIF(Hoja4!$K$4:$L$71,Hoja1!A69,Hoja4!$L$4:$L$71)</f>
        <v>0</v>
      </c>
      <c r="G69" s="12" t="s">
        <v>182</v>
      </c>
      <c r="H69" s="12" t="s">
        <v>181</v>
      </c>
    </row>
    <row r="70" spans="1:8" x14ac:dyDescent="0.25">
      <c r="A70" s="7" t="s">
        <v>128</v>
      </c>
      <c r="B70" s="8" t="s">
        <v>129</v>
      </c>
      <c r="C70" s="6">
        <f t="shared" ca="1" si="17"/>
        <v>7340000</v>
      </c>
      <c r="D70" s="6">
        <f ca="1">SUMIF(Hoja4!$E$5:$F$71,Hoja1!A70,Hoja4!$F$5:$F$71)</f>
        <v>440000</v>
      </c>
      <c r="E70" s="6">
        <f ca="1">SUMIF(Hoja4!$H$5:$I$71,Hoja1!A70,Hoja4!$I$5:$I$71)</f>
        <v>900000</v>
      </c>
      <c r="F70" s="6">
        <f ca="1">SUMIF(Hoja4!$K$4:$L$71,Hoja1!A70,Hoja4!$L$4:$L$71)</f>
        <v>6000000</v>
      </c>
      <c r="G70" s="12" t="s">
        <v>191</v>
      </c>
      <c r="H70" s="12" t="s">
        <v>181</v>
      </c>
    </row>
    <row r="71" spans="1:8" x14ac:dyDescent="0.25">
      <c r="A71" s="7" t="s">
        <v>130</v>
      </c>
      <c r="B71" s="8" t="s">
        <v>131</v>
      </c>
      <c r="C71" s="6">
        <f t="shared" ca="1" si="17"/>
        <v>100000</v>
      </c>
      <c r="D71" s="6">
        <f ca="1">SUMIF(Hoja4!$E$5:$F$71,Hoja1!A71,Hoja4!$F$5:$F$71)</f>
        <v>0</v>
      </c>
      <c r="E71" s="6">
        <f ca="1">SUMIF(Hoja4!$H$5:$I$71,Hoja1!A71,Hoja4!$I$5:$I$71)</f>
        <v>100000</v>
      </c>
      <c r="F71" s="6">
        <f ca="1">SUMIF(Hoja4!$K$4:$L$71,Hoja1!A71,Hoja4!$L$4:$L$71)</f>
        <v>0</v>
      </c>
      <c r="G71" s="12" t="s">
        <v>183</v>
      </c>
      <c r="H71" s="12" t="s">
        <v>181</v>
      </c>
    </row>
    <row r="72" spans="1:8" x14ac:dyDescent="0.25">
      <c r="A72" s="3" t="s">
        <v>132</v>
      </c>
      <c r="B72" s="3" t="s">
        <v>133</v>
      </c>
      <c r="C72" s="4">
        <f ca="1">+C73+C74</f>
        <v>90512300</v>
      </c>
      <c r="D72" s="4">
        <f t="shared" ref="D72:F72" ca="1" si="20">+D73+D74</f>
        <v>1522300</v>
      </c>
      <c r="E72" s="4">
        <f t="shared" ca="1" si="20"/>
        <v>80390000</v>
      </c>
      <c r="F72" s="4">
        <f t="shared" ca="1" si="20"/>
        <v>8600000</v>
      </c>
      <c r="G72" s="4"/>
      <c r="H72" s="4"/>
    </row>
    <row r="73" spans="1:8" x14ac:dyDescent="0.25">
      <c r="A73" s="7" t="s">
        <v>134</v>
      </c>
      <c r="B73" s="8" t="s">
        <v>135</v>
      </c>
      <c r="C73" s="6">
        <f t="shared" ca="1" si="17"/>
        <v>10762300</v>
      </c>
      <c r="D73" s="6">
        <f ca="1">SUMIF(Hoja4!$E$5:$F$71,Hoja1!A73,Hoja4!$F$5:$F$71)</f>
        <v>372300</v>
      </c>
      <c r="E73" s="6">
        <f ca="1">SUMIF(Hoja4!$H$5:$I$71,Hoja1!A73,Hoja4!$I$5:$I$71)</f>
        <v>9790000</v>
      </c>
      <c r="F73" s="6">
        <f ca="1">SUMIF(Hoja4!$K$4:$L$71,Hoja1!A73,Hoja4!$L$4:$L$71)</f>
        <v>600000</v>
      </c>
      <c r="G73" s="12" t="s">
        <v>189</v>
      </c>
      <c r="H73" s="12" t="s">
        <v>181</v>
      </c>
    </row>
    <row r="74" spans="1:8" x14ac:dyDescent="0.25">
      <c r="A74" s="7" t="s">
        <v>136</v>
      </c>
      <c r="B74" s="8" t="s">
        <v>137</v>
      </c>
      <c r="C74" s="6">
        <f t="shared" ca="1" si="17"/>
        <v>79750000</v>
      </c>
      <c r="D74" s="6">
        <f ca="1">SUMIF(Hoja4!$E$5:$F$71,Hoja1!A74,Hoja4!$F$5:$F$71)</f>
        <v>1150000</v>
      </c>
      <c r="E74" s="6">
        <f ca="1">SUMIF(Hoja4!$H$5:$I$71,Hoja1!A74,Hoja4!$I$5:$I$71)</f>
        <v>70600000</v>
      </c>
      <c r="F74" s="6">
        <f ca="1">SUMIF(Hoja4!$K$4:$L$71,Hoja1!A74,Hoja4!$L$4:$L$71)</f>
        <v>8000000</v>
      </c>
      <c r="G74" s="12" t="s">
        <v>189</v>
      </c>
      <c r="H74" s="12" t="s">
        <v>181</v>
      </c>
    </row>
    <row r="75" spans="1:8" x14ac:dyDescent="0.25">
      <c r="A75" s="3" t="s">
        <v>138</v>
      </c>
      <c r="B75" s="3" t="s">
        <v>139</v>
      </c>
      <c r="C75" s="4">
        <f ca="1">SUM(C76:C83)</f>
        <v>64044806</v>
      </c>
      <c r="D75" s="4">
        <f t="shared" ref="D75:F75" ca="1" si="21">SUM(D76:D83)</f>
        <v>6641754</v>
      </c>
      <c r="E75" s="4">
        <f t="shared" ca="1" si="21"/>
        <v>50611696</v>
      </c>
      <c r="F75" s="4">
        <f t="shared" ca="1" si="21"/>
        <v>6791356</v>
      </c>
      <c r="G75" s="4"/>
      <c r="H75" s="4"/>
    </row>
    <row r="76" spans="1:8" x14ac:dyDescent="0.25">
      <c r="A76" s="7" t="s">
        <v>140</v>
      </c>
      <c r="B76" s="8" t="s">
        <v>141</v>
      </c>
      <c r="C76" s="6">
        <f t="shared" ca="1" si="17"/>
        <v>2814286</v>
      </c>
      <c r="D76" s="6">
        <f ca="1">SUMIF(Hoja4!$E$5:$F$71,Hoja1!A76,Hoja4!$F$5:$F$71)</f>
        <v>1488744</v>
      </c>
      <c r="E76" s="6">
        <f ca="1">SUMIF(Hoja4!$H$5:$I$71,Hoja1!A76,Hoja4!$I$5:$I$71)</f>
        <v>689556</v>
      </c>
      <c r="F76" s="6">
        <f ca="1">SUMIF(Hoja4!$K$4:$L$71,Hoja1!A76,Hoja4!$L$4:$L$71)</f>
        <v>635986</v>
      </c>
      <c r="G76" s="12" t="s">
        <v>190</v>
      </c>
      <c r="H76" s="12" t="s">
        <v>181</v>
      </c>
    </row>
    <row r="77" spans="1:8" x14ac:dyDescent="0.25">
      <c r="A77" s="7" t="s">
        <v>755</v>
      </c>
      <c r="B77" s="26" t="s">
        <v>263</v>
      </c>
      <c r="C77" s="6">
        <f t="shared" ref="C77" ca="1" si="22">+D77+E77+F77</f>
        <v>59600</v>
      </c>
      <c r="D77" s="6">
        <f ca="1">SUMIF(Hoja4!$E$5:$F$71,Hoja1!A77,Hoja4!$F$5:$F$71)</f>
        <v>59600</v>
      </c>
      <c r="E77" s="6">
        <f ca="1">SUMIF(Hoja4!$H$5:$I$71,Hoja1!A77,Hoja4!$I$5:$I$71)</f>
        <v>0</v>
      </c>
      <c r="F77" s="6">
        <f ca="1">SUMIF(Hoja4!$K$4:$L$71,Hoja1!A77,Hoja4!$L$4:$L$71)</f>
        <v>0</v>
      </c>
      <c r="G77" s="12" t="s">
        <v>190</v>
      </c>
      <c r="H77" s="12" t="s">
        <v>181</v>
      </c>
    </row>
    <row r="78" spans="1:8" x14ac:dyDescent="0.25">
      <c r="A78" s="7" t="s">
        <v>142</v>
      </c>
      <c r="B78" s="8" t="s">
        <v>143</v>
      </c>
      <c r="C78" s="6">
        <f t="shared" ca="1" si="17"/>
        <v>6398365</v>
      </c>
      <c r="D78" s="6">
        <f ca="1">SUMIF(Hoja4!$E$5:$F$71,Hoja1!A78,Hoja4!$F$5:$F$71)</f>
        <v>1975760</v>
      </c>
      <c r="E78" s="6">
        <f ca="1">SUMIF(Hoja4!$H$5:$I$71,Hoja1!A78,Hoja4!$I$5:$I$71)</f>
        <v>3849735</v>
      </c>
      <c r="F78" s="6">
        <f ca="1">SUMIF(Hoja4!$K$4:$L$71,Hoja1!A78,Hoja4!$L$4:$L$71)</f>
        <v>572870</v>
      </c>
      <c r="G78" s="12" t="s">
        <v>189</v>
      </c>
      <c r="H78" s="12" t="s">
        <v>181</v>
      </c>
    </row>
    <row r="79" spans="1:8" x14ac:dyDescent="0.25">
      <c r="A79" s="7" t="s">
        <v>144</v>
      </c>
      <c r="B79" s="8" t="s">
        <v>145</v>
      </c>
      <c r="C79" s="6">
        <f t="shared" ca="1" si="17"/>
        <v>30385586</v>
      </c>
      <c r="D79" s="6">
        <f ca="1">SUMIF(Hoja4!$E$5:$F$71,Hoja1!A79,Hoja4!$F$5:$F$71)</f>
        <v>1139250</v>
      </c>
      <c r="E79" s="6">
        <f ca="1">SUMIF(Hoja4!$H$5:$I$71,Hoja1!A79,Hoja4!$I$5:$I$71)</f>
        <v>24323836</v>
      </c>
      <c r="F79" s="6">
        <f ca="1">SUMIF(Hoja4!$K$4:$L$71,Hoja1!A79,Hoja4!$L$4:$L$71)</f>
        <v>4922500</v>
      </c>
      <c r="G79" s="12" t="s">
        <v>192</v>
      </c>
      <c r="H79" s="12" t="s">
        <v>181</v>
      </c>
    </row>
    <row r="80" spans="1:8" x14ac:dyDescent="0.25">
      <c r="A80" s="7" t="s">
        <v>146</v>
      </c>
      <c r="B80" s="8" t="s">
        <v>147</v>
      </c>
      <c r="C80" s="6">
        <f t="shared" ca="1" si="17"/>
        <v>12694569</v>
      </c>
      <c r="D80" s="6">
        <f ca="1">SUMIF(Hoja4!$E$5:$F$71,Hoja1!A80,Hoja4!$F$5:$F$71)</f>
        <v>416000</v>
      </c>
      <c r="E80" s="6">
        <f ca="1">SUMIF(Hoja4!$H$5:$I$71,Hoja1!A80,Hoja4!$I$5:$I$71)</f>
        <v>12068569</v>
      </c>
      <c r="F80" s="6">
        <f ca="1">SUMIF(Hoja4!$K$4:$L$71,Hoja1!A80,Hoja4!$L$4:$L$71)</f>
        <v>210000</v>
      </c>
      <c r="G80" s="12" t="s">
        <v>187</v>
      </c>
      <c r="H80" s="12" t="s">
        <v>181</v>
      </c>
    </row>
    <row r="81" spans="1:8" x14ac:dyDescent="0.25">
      <c r="A81" s="7" t="s">
        <v>148</v>
      </c>
      <c r="B81" s="8" t="s">
        <v>149</v>
      </c>
      <c r="C81" s="6">
        <f t="shared" ca="1" si="17"/>
        <v>10102400</v>
      </c>
      <c r="D81" s="6">
        <f ca="1">SUMIF(Hoja4!$E$5:$F$71,Hoja1!A81,Hoja4!$F$5:$F$71)</f>
        <v>822400</v>
      </c>
      <c r="E81" s="6">
        <f ca="1">SUMIF(Hoja4!$H$5:$I$71,Hoja1!A81,Hoja4!$I$5:$I$71)</f>
        <v>8930000</v>
      </c>
      <c r="F81" s="6">
        <f ca="1">SUMIF(Hoja4!$K$4:$L$71,Hoja1!A81,Hoja4!$L$4:$L$71)</f>
        <v>350000</v>
      </c>
      <c r="G81" s="12" t="s">
        <v>182</v>
      </c>
      <c r="H81" s="12" t="s">
        <v>181</v>
      </c>
    </row>
    <row r="82" spans="1:8" x14ac:dyDescent="0.25">
      <c r="A82" s="7" t="s">
        <v>150</v>
      </c>
      <c r="B82" s="8" t="s">
        <v>151</v>
      </c>
      <c r="C82" s="6">
        <f t="shared" ca="1" si="17"/>
        <v>350000</v>
      </c>
      <c r="D82" s="6">
        <f ca="1">SUMIF(Hoja4!$E$5:$F$71,Hoja1!A82,Hoja4!$F$5:$F$71)</f>
        <v>150000</v>
      </c>
      <c r="E82" s="6">
        <f ca="1">SUMIF(Hoja4!$H$5:$I$71,Hoja1!A82,Hoja4!$I$5:$I$71)</f>
        <v>200000</v>
      </c>
      <c r="F82" s="6">
        <f ca="1">SUMIF(Hoja4!$K$4:$L$71,Hoja1!A82,Hoja4!$L$4:$L$71)</f>
        <v>0</v>
      </c>
      <c r="G82" s="12" t="s">
        <v>187</v>
      </c>
      <c r="H82" s="12" t="s">
        <v>181</v>
      </c>
    </row>
    <row r="83" spans="1:8" x14ac:dyDescent="0.25">
      <c r="A83" s="7" t="s">
        <v>152</v>
      </c>
      <c r="B83" s="8" t="s">
        <v>153</v>
      </c>
      <c r="C83" s="6">
        <f t="shared" ca="1" si="17"/>
        <v>1240000</v>
      </c>
      <c r="D83" s="6">
        <f ca="1">SUMIF(Hoja4!$E$5:$F$71,Hoja1!A83,Hoja4!$F$5:$F$71)</f>
        <v>590000</v>
      </c>
      <c r="E83" s="6">
        <f ca="1">SUMIF(Hoja4!$H$5:$I$71,Hoja1!A83,Hoja4!$I$5:$I$71)</f>
        <v>550000</v>
      </c>
      <c r="F83" s="6">
        <f ca="1">SUMIF(Hoja4!$K$4:$L$71,Hoja1!A83,Hoja4!$L$4:$L$71)</f>
        <v>100000</v>
      </c>
      <c r="G83" s="12" t="s">
        <v>183</v>
      </c>
      <c r="H83" s="12" t="s">
        <v>181</v>
      </c>
    </row>
    <row r="84" spans="1:8" x14ac:dyDescent="0.25">
      <c r="A84" s="1" t="s">
        <v>154</v>
      </c>
      <c r="B84" s="1" t="s">
        <v>155</v>
      </c>
      <c r="C84" s="2">
        <f ca="1">+C85+C94+C97</f>
        <v>396824786</v>
      </c>
      <c r="D84" s="2">
        <f ca="1">+D85+D94+D97</f>
        <v>3642000</v>
      </c>
      <c r="E84" s="2">
        <f ca="1">+E85+E94+E97</f>
        <v>9898691</v>
      </c>
      <c r="F84" s="2">
        <f ca="1">+F85+F94+F97</f>
        <v>383284095</v>
      </c>
      <c r="G84" s="2"/>
      <c r="H84" s="2"/>
    </row>
    <row r="85" spans="1:8" x14ac:dyDescent="0.25">
      <c r="A85" s="3" t="s">
        <v>156</v>
      </c>
      <c r="B85" s="3" t="s">
        <v>157</v>
      </c>
      <c r="C85" s="4">
        <f ca="1">SUM(C86:C93)</f>
        <v>42763652</v>
      </c>
      <c r="D85" s="4">
        <f t="shared" ref="D85:F85" ca="1" si="23">SUM(D86:D93)</f>
        <v>3642000</v>
      </c>
      <c r="E85" s="4">
        <f t="shared" ca="1" si="23"/>
        <v>9898691</v>
      </c>
      <c r="F85" s="4">
        <f t="shared" ca="1" si="23"/>
        <v>29222961</v>
      </c>
      <c r="G85" s="4"/>
      <c r="H85" s="4"/>
    </row>
    <row r="86" spans="1:8" x14ac:dyDescent="0.25">
      <c r="A86" s="9" t="s">
        <v>158</v>
      </c>
      <c r="B86" s="8" t="s">
        <v>159</v>
      </c>
      <c r="C86" s="6">
        <f t="shared" ref="C86:C98" ca="1" si="24">+D86+E86+F86</f>
        <v>700000</v>
      </c>
      <c r="D86" s="6">
        <f ca="1">SUMIF(Hoja4!$E$5:$F$71,Hoja1!A86,Hoja4!$F$5:$F$71)</f>
        <v>0</v>
      </c>
      <c r="E86" s="6">
        <f ca="1">SUMIF(Hoja4!$H$5:$I$71,Hoja1!A86,Hoja4!$I$5:$I$71)</f>
        <v>650000</v>
      </c>
      <c r="F86" s="6">
        <f ca="1">SUMIF(Hoja4!$K$4:$L$71,Hoja1!A86,Hoja4!$L$4:$L$71)</f>
        <v>50000</v>
      </c>
      <c r="G86" s="12" t="s">
        <v>182</v>
      </c>
      <c r="H86" s="12" t="s">
        <v>181</v>
      </c>
    </row>
    <row r="87" spans="1:8" x14ac:dyDescent="0.25">
      <c r="A87" s="9" t="s">
        <v>756</v>
      </c>
      <c r="B87" s="22" t="s">
        <v>278</v>
      </c>
      <c r="C87" s="6">
        <f t="shared" ref="C87" ca="1" si="25">+D87+E87+F87</f>
        <v>150000</v>
      </c>
      <c r="D87" s="6">
        <f ca="1">SUMIF(Hoja4!$E$5:$F$71,Hoja1!A87,Hoja4!$F$5:$F$71)</f>
        <v>150000</v>
      </c>
      <c r="E87" s="6">
        <f ca="1">SUMIF(Hoja4!$H$5:$I$71,Hoja1!A87,Hoja4!$I$5:$I$71)</f>
        <v>0</v>
      </c>
      <c r="F87" s="6">
        <f ca="1">SUMIF(Hoja4!$K$4:$L$71,Hoja1!A87,Hoja4!$L$4:$L$71)</f>
        <v>0</v>
      </c>
      <c r="G87" s="12" t="s">
        <v>182</v>
      </c>
      <c r="H87" s="12" t="s">
        <v>181</v>
      </c>
    </row>
    <row r="88" spans="1:8" x14ac:dyDescent="0.25">
      <c r="A88" s="7" t="s">
        <v>160</v>
      </c>
      <c r="B88" s="8" t="s">
        <v>161</v>
      </c>
      <c r="C88" s="6">
        <f t="shared" ca="1" si="24"/>
        <v>4833000</v>
      </c>
      <c r="D88" s="6">
        <f ca="1">SUMIF(Hoja4!$E$5:$F$71,Hoja1!A88,Hoja4!$F$5:$F$71)</f>
        <v>743000</v>
      </c>
      <c r="E88" s="6">
        <f ca="1">SUMIF(Hoja4!$H$5:$I$71,Hoja1!A88,Hoja4!$I$5:$I$71)</f>
        <v>3920000</v>
      </c>
      <c r="F88" s="6">
        <f ca="1">SUMIF(Hoja4!$K$4:$L$71,Hoja1!A88,Hoja4!$L$4:$L$71)</f>
        <v>170000</v>
      </c>
      <c r="G88" s="12" t="s">
        <v>185</v>
      </c>
      <c r="H88" s="12" t="s">
        <v>181</v>
      </c>
    </row>
    <row r="89" spans="1:8" x14ac:dyDescent="0.25">
      <c r="A89" s="7" t="s">
        <v>162</v>
      </c>
      <c r="B89" s="8" t="s">
        <v>163</v>
      </c>
      <c r="C89" s="6">
        <f t="shared" ca="1" si="24"/>
        <v>2614000</v>
      </c>
      <c r="D89" s="6">
        <f ca="1">SUMIF(Hoja4!$E$5:$F$71,Hoja1!A89,Hoja4!$F$5:$F$71)</f>
        <v>1404000</v>
      </c>
      <c r="E89" s="6">
        <f ca="1">SUMIF(Hoja4!$H$5:$I$71,Hoja1!A89,Hoja4!$I$5:$I$71)</f>
        <v>1210000</v>
      </c>
      <c r="F89" s="6">
        <f ca="1">SUMIF(Hoja4!$K$4:$L$71,Hoja1!A89,Hoja4!$L$4:$L$71)</f>
        <v>0</v>
      </c>
      <c r="G89" s="12" t="s">
        <v>185</v>
      </c>
      <c r="H89" s="12" t="s">
        <v>181</v>
      </c>
    </row>
    <row r="90" spans="1:8" x14ac:dyDescent="0.25">
      <c r="A90" s="7" t="s">
        <v>164</v>
      </c>
      <c r="B90" s="8" t="s">
        <v>165</v>
      </c>
      <c r="C90" s="6">
        <f t="shared" ca="1" si="24"/>
        <v>5021272</v>
      </c>
      <c r="D90" s="6">
        <f ca="1">SUMIF(Hoja4!$E$5:$F$71,Hoja1!A90,Hoja4!$F$5:$F$71)</f>
        <v>375000</v>
      </c>
      <c r="E90" s="6">
        <f ca="1">SUMIF(Hoja4!$H$5:$I$71,Hoja1!A90,Hoja4!$I$5:$I$71)</f>
        <v>1498691</v>
      </c>
      <c r="F90" s="6">
        <f ca="1">SUMIF(Hoja4!$K$4:$L$71,Hoja1!A90,Hoja4!$L$4:$L$71)</f>
        <v>3147581</v>
      </c>
      <c r="G90" s="12" t="s">
        <v>190</v>
      </c>
      <c r="H90" s="12" t="s">
        <v>181</v>
      </c>
    </row>
    <row r="91" spans="1:8" x14ac:dyDescent="0.25">
      <c r="A91" s="7" t="s">
        <v>757</v>
      </c>
      <c r="B91" s="22" t="s">
        <v>285</v>
      </c>
      <c r="C91" s="6">
        <f t="shared" ref="C91" ca="1" si="26">+D91+E91+F91</f>
        <v>120000</v>
      </c>
      <c r="D91" s="6">
        <f ca="1">SUMIF(Hoja4!$E$5:$F$71,Hoja1!A91,Hoja4!$F$5:$F$71)</f>
        <v>120000</v>
      </c>
      <c r="E91" s="6">
        <f ca="1">SUMIF(Hoja4!$H$5:$I$71,Hoja1!A91,Hoja4!$I$5:$I$71)</f>
        <v>0</v>
      </c>
      <c r="F91" s="6">
        <f ca="1">SUMIF(Hoja4!$K$4:$L$71,Hoja1!A91,Hoja4!$L$4:$L$71)</f>
        <v>0</v>
      </c>
      <c r="G91" s="12" t="s">
        <v>190</v>
      </c>
      <c r="H91" s="12" t="s">
        <v>181</v>
      </c>
    </row>
    <row r="92" spans="1:8" x14ac:dyDescent="0.25">
      <c r="A92" s="7" t="s">
        <v>166</v>
      </c>
      <c r="B92" s="8" t="s">
        <v>167</v>
      </c>
      <c r="C92" s="6">
        <f t="shared" ca="1" si="24"/>
        <v>24355380</v>
      </c>
      <c r="D92" s="6">
        <f ca="1">SUMIF(Hoja4!$E$5:$F$71,Hoja1!A92,Hoja4!$F$5:$F$71)</f>
        <v>0</v>
      </c>
      <c r="E92" s="6">
        <f ca="1">SUMIF(Hoja4!$H$5:$I$71,Hoja1!A92,Hoja4!$I$5:$I$71)</f>
        <v>0</v>
      </c>
      <c r="F92" s="6">
        <f ca="1">SUMIF(Hoja4!$K$4:$L$71,Hoja1!A92,Hoja4!$L$4:$L$71)</f>
        <v>24355380</v>
      </c>
      <c r="G92" s="12" t="s">
        <v>182</v>
      </c>
      <c r="H92" s="12" t="s">
        <v>181</v>
      </c>
    </row>
    <row r="93" spans="1:8" x14ac:dyDescent="0.25">
      <c r="A93" s="7" t="s">
        <v>168</v>
      </c>
      <c r="B93" s="8" t="s">
        <v>169</v>
      </c>
      <c r="C93" s="6">
        <f t="shared" ca="1" si="24"/>
        <v>4970000</v>
      </c>
      <c r="D93" s="6">
        <f ca="1">SUMIF(Hoja4!$E$5:$F$71,Hoja1!A93,Hoja4!$F$5:$F$71)</f>
        <v>850000</v>
      </c>
      <c r="E93" s="6">
        <f ca="1">SUMIF(Hoja4!$H$5:$I$71,Hoja1!A93,Hoja4!$I$5:$I$71)</f>
        <v>2620000</v>
      </c>
      <c r="F93" s="6">
        <f ca="1">SUMIF(Hoja4!$K$4:$L$71,Hoja1!A93,Hoja4!$L$4:$L$71)</f>
        <v>1500000</v>
      </c>
      <c r="G93" s="12" t="s">
        <v>193</v>
      </c>
      <c r="H93" s="12" t="s">
        <v>181</v>
      </c>
    </row>
    <row r="94" spans="1:8" x14ac:dyDescent="0.25">
      <c r="A94" s="3" t="s">
        <v>170</v>
      </c>
      <c r="B94" s="3" t="s">
        <v>171</v>
      </c>
      <c r="C94" s="4">
        <f ca="1">SUM(C95:C96)</f>
        <v>351061134</v>
      </c>
      <c r="D94" s="4">
        <f ca="1">SUM(D95:D96)</f>
        <v>0</v>
      </c>
      <c r="E94" s="4">
        <f ca="1">SUM(E95:E96)</f>
        <v>0</v>
      </c>
      <c r="F94" s="4">
        <f ca="1">SUM(F95:F96)</f>
        <v>351061134</v>
      </c>
      <c r="G94" s="4"/>
      <c r="H94" s="4"/>
    </row>
    <row r="95" spans="1:8" x14ac:dyDescent="0.25">
      <c r="A95" s="7" t="s">
        <v>761</v>
      </c>
      <c r="B95" s="8" t="s">
        <v>195</v>
      </c>
      <c r="C95" s="6">
        <f t="shared" ca="1" si="24"/>
        <v>334824214</v>
      </c>
      <c r="D95" s="6">
        <f ca="1">SUMIF(Hoja4!$E$5:$F$71,Hoja1!A95,Hoja4!$F$5:$F$71)</f>
        <v>0</v>
      </c>
      <c r="E95" s="6">
        <f ca="1">SUMIF(Hoja4!$H$5:$I$71,Hoja1!A95,Hoja4!$I$5:$I$71)</f>
        <v>0</v>
      </c>
      <c r="F95" s="6">
        <f ca="1">SUMIF(Hoja4!$K$4:$L$71,Hoja1!A95,Hoja4!$L$4:$L$71)</f>
        <v>334824214</v>
      </c>
      <c r="G95" s="13" t="s">
        <v>185</v>
      </c>
      <c r="H95" s="12" t="s">
        <v>181</v>
      </c>
    </row>
    <row r="96" spans="1:8" x14ac:dyDescent="0.25">
      <c r="A96" s="7" t="s">
        <v>172</v>
      </c>
      <c r="B96" s="8" t="s">
        <v>173</v>
      </c>
      <c r="C96" s="6">
        <f t="shared" ca="1" si="24"/>
        <v>16236920</v>
      </c>
      <c r="D96" s="6">
        <f ca="1">SUMIF(Hoja4!$E$5:$F$71,Hoja1!A96,Hoja4!$F$5:$F$71)</f>
        <v>0</v>
      </c>
      <c r="E96" s="6">
        <f ca="1">SUMIF(Hoja4!$H$5:$I$71,Hoja1!A96,Hoja4!$I$5:$I$71)</f>
        <v>0</v>
      </c>
      <c r="F96" s="6">
        <f ca="1">SUMIF(Hoja4!$K$4:$L$71,Hoja1!A96,Hoja4!$L$4:$L$71)</f>
        <v>16236920</v>
      </c>
      <c r="G96" s="12" t="s">
        <v>183</v>
      </c>
      <c r="H96" s="12" t="s">
        <v>181</v>
      </c>
    </row>
    <row r="97" spans="1:8" x14ac:dyDescent="0.25">
      <c r="A97" s="3" t="s">
        <v>174</v>
      </c>
      <c r="B97" s="3" t="s">
        <v>175</v>
      </c>
      <c r="C97" s="4">
        <f ca="1">+C98</f>
        <v>3000000</v>
      </c>
      <c r="D97" s="4">
        <f t="shared" ref="D97:F97" ca="1" si="27">+D98</f>
        <v>0</v>
      </c>
      <c r="E97" s="4">
        <f t="shared" ca="1" si="27"/>
        <v>0</v>
      </c>
      <c r="F97" s="4">
        <f t="shared" ca="1" si="27"/>
        <v>3000000</v>
      </c>
      <c r="G97" s="4"/>
      <c r="H97" s="4"/>
    </row>
    <row r="98" spans="1:8" x14ac:dyDescent="0.25">
      <c r="A98" s="7" t="s">
        <v>176</v>
      </c>
      <c r="B98" s="8" t="s">
        <v>177</v>
      </c>
      <c r="C98" s="6">
        <f t="shared" ca="1" si="24"/>
        <v>3000000</v>
      </c>
      <c r="D98" s="6">
        <f ca="1">SUMIF(Hoja4!$E$5:$F$71,Hoja1!A98,Hoja4!$F$5:$F$71)</f>
        <v>0</v>
      </c>
      <c r="E98" s="6">
        <f ca="1">SUMIF(Hoja4!$H$5:$I$71,Hoja1!A98,Hoja4!$I$5:$I$71)</f>
        <v>0</v>
      </c>
      <c r="F98" s="6">
        <f ca="1">SUMIF(Hoja4!$K$4:$L$71,Hoja1!A98,Hoja4!$L$4:$L$71)</f>
        <v>3000000</v>
      </c>
      <c r="G98" s="12" t="s">
        <v>185</v>
      </c>
      <c r="H98" s="12" t="s">
        <v>181</v>
      </c>
    </row>
    <row r="99" spans="1:8" x14ac:dyDescent="0.25">
      <c r="C99" s="34"/>
      <c r="D99" s="34"/>
      <c r="E99" s="34"/>
      <c r="F99" s="34"/>
    </row>
    <row r="104" spans="1:8" x14ac:dyDescent="0.25">
      <c r="D104" s="42"/>
    </row>
    <row r="105" spans="1:8" x14ac:dyDescent="0.25">
      <c r="C105" s="42"/>
    </row>
    <row r="106" spans="1:8" x14ac:dyDescent="0.25">
      <c r="D106" s="34"/>
      <c r="E106" s="34"/>
      <c r="F106" s="34"/>
    </row>
    <row r="107" spans="1:8" x14ac:dyDescent="0.25">
      <c r="C107" s="42"/>
    </row>
    <row r="108" spans="1:8" x14ac:dyDescent="0.25">
      <c r="D108" s="34"/>
      <c r="E108" s="34"/>
      <c r="F108" s="34"/>
    </row>
    <row r="111" spans="1:8" x14ac:dyDescent="0.25">
      <c r="D111" s="34"/>
      <c r="E111" s="34"/>
      <c r="F111" s="34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zoomScale="99" zoomScaleNormal="99" workbookViewId="0">
      <selection activeCell="C4" sqref="C4"/>
    </sheetView>
  </sheetViews>
  <sheetFormatPr baseColWidth="10" defaultRowHeight="15" x14ac:dyDescent="0.25"/>
  <cols>
    <col min="1" max="1" width="11.140625" customWidth="1"/>
    <col min="2" max="2" width="54.7109375" customWidth="1"/>
    <col min="3" max="3" width="16.28515625" bestFit="1" customWidth="1"/>
    <col min="4" max="4" width="13.85546875" bestFit="1" customWidth="1"/>
    <col min="5" max="6" width="14.85546875" bestFit="1" customWidth="1"/>
    <col min="7" max="7" width="12.5703125" style="11" customWidth="1"/>
    <col min="8" max="8" width="27.140625" style="11" customWidth="1"/>
    <col min="11" max="11" width="19.28515625" customWidth="1"/>
  </cols>
  <sheetData>
    <row r="1" spans="1:11" ht="32.25" customHeight="1" x14ac:dyDescent="0.25">
      <c r="A1" s="45" t="s">
        <v>178</v>
      </c>
      <c r="B1" s="45"/>
      <c r="C1" s="45"/>
      <c r="D1" s="45"/>
      <c r="E1" s="45"/>
      <c r="F1" s="45"/>
      <c r="G1" s="45"/>
      <c r="H1" s="45"/>
    </row>
    <row r="2" spans="1:11" ht="24.75" customHeight="1" x14ac:dyDescent="0.25">
      <c r="A2" s="46" t="s">
        <v>763</v>
      </c>
      <c r="B2" s="46"/>
      <c r="C2" s="46"/>
      <c r="D2" s="46"/>
      <c r="E2" s="46"/>
      <c r="F2" s="46"/>
      <c r="G2" s="46"/>
      <c r="H2" s="46"/>
    </row>
    <row r="4" spans="1:11" s="15" customFormat="1" ht="63" customHeight="1" x14ac:dyDescent="0.25">
      <c r="A4" s="10" t="s">
        <v>0</v>
      </c>
      <c r="B4" s="10" t="s">
        <v>1</v>
      </c>
      <c r="C4" s="10" t="s">
        <v>2</v>
      </c>
      <c r="D4" s="14" t="s">
        <v>3</v>
      </c>
      <c r="E4" s="14" t="s">
        <v>4</v>
      </c>
      <c r="F4" s="14" t="s">
        <v>5</v>
      </c>
      <c r="G4" s="10" t="s">
        <v>180</v>
      </c>
      <c r="H4" s="10" t="s">
        <v>179</v>
      </c>
    </row>
    <row r="5" spans="1:11" x14ac:dyDescent="0.25">
      <c r="A5" s="1" t="s">
        <v>6</v>
      </c>
      <c r="B5" s="1" t="s">
        <v>7</v>
      </c>
      <c r="C5" s="2">
        <v>588524774</v>
      </c>
      <c r="D5" s="2">
        <v>41467821</v>
      </c>
      <c r="E5" s="2">
        <v>428382751</v>
      </c>
      <c r="F5" s="2">
        <v>118674202</v>
      </c>
      <c r="G5" s="2"/>
      <c r="H5" s="2"/>
      <c r="J5" s="41"/>
      <c r="K5" s="42"/>
    </row>
    <row r="6" spans="1:11" x14ac:dyDescent="0.25">
      <c r="A6" s="3" t="s">
        <v>8</v>
      </c>
      <c r="B6" s="3" t="s">
        <v>9</v>
      </c>
      <c r="C6" s="4">
        <v>92445100</v>
      </c>
      <c r="D6" s="4">
        <v>2900100</v>
      </c>
      <c r="E6" s="4">
        <v>38580000</v>
      </c>
      <c r="F6" s="4">
        <v>50965000</v>
      </c>
      <c r="G6" s="4"/>
      <c r="H6" s="4"/>
      <c r="J6" s="41"/>
      <c r="K6" s="42"/>
    </row>
    <row r="7" spans="1:11" x14ac:dyDescent="0.25">
      <c r="A7" s="5" t="s">
        <v>10</v>
      </c>
      <c r="B7" s="5" t="s">
        <v>11</v>
      </c>
      <c r="C7" s="6">
        <v>1250100</v>
      </c>
      <c r="D7" s="6">
        <v>1100100</v>
      </c>
      <c r="E7" s="6">
        <v>150000</v>
      </c>
      <c r="F7" s="6"/>
      <c r="G7" s="12" t="s">
        <v>182</v>
      </c>
      <c r="H7" s="12" t="s">
        <v>181</v>
      </c>
      <c r="J7" s="41"/>
      <c r="K7" s="42"/>
    </row>
    <row r="8" spans="1:11" x14ac:dyDescent="0.25">
      <c r="A8" s="5" t="s">
        <v>12</v>
      </c>
      <c r="B8" s="5" t="s">
        <v>13</v>
      </c>
      <c r="C8" s="6">
        <v>66255000</v>
      </c>
      <c r="D8" s="6"/>
      <c r="E8" s="6">
        <v>26900000</v>
      </c>
      <c r="F8" s="6">
        <v>39355000</v>
      </c>
      <c r="G8" s="12" t="s">
        <v>183</v>
      </c>
      <c r="H8" s="12" t="s">
        <v>181</v>
      </c>
      <c r="J8" s="41"/>
      <c r="K8" s="42"/>
    </row>
    <row r="9" spans="1:11" x14ac:dyDescent="0.25">
      <c r="A9" s="5" t="s">
        <v>754</v>
      </c>
      <c r="B9" s="22" t="s">
        <v>203</v>
      </c>
      <c r="C9" s="6">
        <v>21850000</v>
      </c>
      <c r="D9" s="6">
        <v>1250000</v>
      </c>
      <c r="E9" s="6">
        <v>8990000</v>
      </c>
      <c r="F9" s="6">
        <v>11610000</v>
      </c>
      <c r="G9" s="12" t="s">
        <v>189</v>
      </c>
      <c r="H9" s="12" t="s">
        <v>181</v>
      </c>
      <c r="J9" s="41"/>
      <c r="K9" s="42"/>
    </row>
    <row r="10" spans="1:11" x14ac:dyDescent="0.25">
      <c r="A10" s="7" t="s">
        <v>14</v>
      </c>
      <c r="B10" s="8" t="s">
        <v>15</v>
      </c>
      <c r="C10" s="6">
        <v>2390000</v>
      </c>
      <c r="D10" s="6">
        <v>550000</v>
      </c>
      <c r="E10" s="6">
        <v>1840000</v>
      </c>
      <c r="F10" s="6"/>
      <c r="G10" s="12" t="s">
        <v>184</v>
      </c>
      <c r="H10" s="12" t="s">
        <v>181</v>
      </c>
      <c r="J10" s="43"/>
      <c r="K10" s="42"/>
    </row>
    <row r="11" spans="1:11" x14ac:dyDescent="0.25">
      <c r="A11" s="7" t="s">
        <v>16</v>
      </c>
      <c r="B11" s="8" t="s">
        <v>17</v>
      </c>
      <c r="C11" s="6">
        <v>700000</v>
      </c>
      <c r="D11" s="6"/>
      <c r="E11" s="6">
        <v>700000</v>
      </c>
      <c r="F11" s="6"/>
      <c r="G11" s="12" t="s">
        <v>182</v>
      </c>
      <c r="H11" s="12" t="s">
        <v>181</v>
      </c>
      <c r="J11" s="43"/>
      <c r="K11" s="42"/>
    </row>
    <row r="12" spans="1:11" x14ac:dyDescent="0.25">
      <c r="A12" s="3" t="s">
        <v>18</v>
      </c>
      <c r="B12" s="3" t="s">
        <v>19</v>
      </c>
      <c r="C12" s="4">
        <v>204474190</v>
      </c>
      <c r="D12" s="4">
        <v>800000</v>
      </c>
      <c r="E12" s="4">
        <v>202174190</v>
      </c>
      <c r="F12" s="4">
        <v>1500000</v>
      </c>
      <c r="G12" s="4"/>
      <c r="H12" s="4"/>
      <c r="J12" s="41"/>
      <c r="K12" s="42"/>
    </row>
    <row r="13" spans="1:11" x14ac:dyDescent="0.25">
      <c r="A13" s="7" t="s">
        <v>20</v>
      </c>
      <c r="B13" s="8" t="s">
        <v>21</v>
      </c>
      <c r="C13" s="6">
        <v>4950000</v>
      </c>
      <c r="D13" s="6"/>
      <c r="E13" s="6">
        <v>4950000</v>
      </c>
      <c r="F13" s="6"/>
      <c r="G13" s="12" t="s">
        <v>189</v>
      </c>
      <c r="H13" s="12" t="s">
        <v>181</v>
      </c>
    </row>
    <row r="14" spans="1:11" x14ac:dyDescent="0.25">
      <c r="A14" s="7" t="s">
        <v>22</v>
      </c>
      <c r="B14" s="8" t="s">
        <v>23</v>
      </c>
      <c r="C14" s="6">
        <v>7450000</v>
      </c>
      <c r="D14" s="6"/>
      <c r="E14" s="6">
        <v>7450000</v>
      </c>
      <c r="F14" s="6"/>
      <c r="G14" s="12" t="s">
        <v>189</v>
      </c>
      <c r="H14" s="12" t="s">
        <v>181</v>
      </c>
    </row>
    <row r="15" spans="1:11" x14ac:dyDescent="0.25">
      <c r="A15" s="7" t="s">
        <v>24</v>
      </c>
      <c r="B15" s="8" t="s">
        <v>25</v>
      </c>
      <c r="C15" s="6"/>
      <c r="D15" s="6"/>
      <c r="E15" s="6"/>
      <c r="F15" s="6"/>
      <c r="G15" s="12" t="s">
        <v>189</v>
      </c>
      <c r="H15" s="12" t="s">
        <v>181</v>
      </c>
    </row>
    <row r="16" spans="1:11" x14ac:dyDescent="0.25">
      <c r="A16" s="7" t="s">
        <v>26</v>
      </c>
      <c r="B16" s="8" t="s">
        <v>27</v>
      </c>
      <c r="C16" s="6">
        <v>10550000</v>
      </c>
      <c r="D16" s="6">
        <v>800000</v>
      </c>
      <c r="E16" s="6">
        <v>8250000</v>
      </c>
      <c r="F16" s="6">
        <v>1500000</v>
      </c>
      <c r="G16" s="12" t="s">
        <v>189</v>
      </c>
      <c r="H16" s="12" t="s">
        <v>181</v>
      </c>
    </row>
    <row r="17" spans="1:8" x14ac:dyDescent="0.25">
      <c r="A17" s="7" t="s">
        <v>28</v>
      </c>
      <c r="B17" s="8" t="s">
        <v>29</v>
      </c>
      <c r="C17" s="6">
        <v>181524190</v>
      </c>
      <c r="D17" s="6"/>
      <c r="E17" s="6">
        <v>181524190</v>
      </c>
      <c r="F17" s="6"/>
      <c r="G17" s="12" t="s">
        <v>189</v>
      </c>
      <c r="H17" s="12" t="s">
        <v>181</v>
      </c>
    </row>
    <row r="18" spans="1:8" x14ac:dyDescent="0.25">
      <c r="A18" s="3" t="s">
        <v>30</v>
      </c>
      <c r="B18" s="3" t="s">
        <v>31</v>
      </c>
      <c r="C18" s="4">
        <v>64250974</v>
      </c>
      <c r="D18" s="4">
        <v>15528597</v>
      </c>
      <c r="E18" s="4">
        <v>40971421</v>
      </c>
      <c r="F18" s="4">
        <v>7750956</v>
      </c>
      <c r="G18" s="4"/>
      <c r="H18" s="4"/>
    </row>
    <row r="19" spans="1:8" x14ac:dyDescent="0.25">
      <c r="A19" s="7" t="s">
        <v>32</v>
      </c>
      <c r="B19" s="8" t="s">
        <v>33</v>
      </c>
      <c r="C19" s="6">
        <v>9452504</v>
      </c>
      <c r="D19" s="6">
        <v>1000000</v>
      </c>
      <c r="E19" s="6">
        <v>6352504</v>
      </c>
      <c r="F19" s="6">
        <v>2100000</v>
      </c>
      <c r="G19" s="12" t="s">
        <v>189</v>
      </c>
      <c r="H19" s="12" t="s">
        <v>181</v>
      </c>
    </row>
    <row r="20" spans="1:8" x14ac:dyDescent="0.25">
      <c r="A20" s="7" t="s">
        <v>34</v>
      </c>
      <c r="B20" s="8" t="s">
        <v>35</v>
      </c>
      <c r="C20" s="6">
        <v>1240000</v>
      </c>
      <c r="D20" s="6">
        <v>900000</v>
      </c>
      <c r="E20" s="6">
        <v>340000</v>
      </c>
      <c r="F20" s="6"/>
      <c r="G20" s="12" t="s">
        <v>185</v>
      </c>
      <c r="H20" s="12" t="s">
        <v>181</v>
      </c>
    </row>
    <row r="21" spans="1:8" x14ac:dyDescent="0.25">
      <c r="A21" s="7" t="s">
        <v>36</v>
      </c>
      <c r="B21" s="8" t="s">
        <v>37</v>
      </c>
      <c r="C21" s="6">
        <v>1771831</v>
      </c>
      <c r="D21" s="6">
        <v>871831</v>
      </c>
      <c r="E21" s="6">
        <v>200000</v>
      </c>
      <c r="F21" s="6">
        <v>700000</v>
      </c>
      <c r="G21" s="12" t="s">
        <v>189</v>
      </c>
      <c r="H21" s="12" t="s">
        <v>181</v>
      </c>
    </row>
    <row r="22" spans="1:8" x14ac:dyDescent="0.25">
      <c r="A22" s="7" t="s">
        <v>38</v>
      </c>
      <c r="B22" s="8" t="s">
        <v>39</v>
      </c>
      <c r="C22" s="6">
        <v>1500000</v>
      </c>
      <c r="D22" s="6">
        <v>1500000</v>
      </c>
      <c r="E22" s="6"/>
      <c r="F22" s="6"/>
      <c r="G22" s="12" t="s">
        <v>185</v>
      </c>
      <c r="H22" s="12" t="s">
        <v>181</v>
      </c>
    </row>
    <row r="23" spans="1:8" x14ac:dyDescent="0.25">
      <c r="A23" s="7" t="s">
        <v>40</v>
      </c>
      <c r="B23" s="8" t="s">
        <v>41</v>
      </c>
      <c r="C23" s="6">
        <v>46501639</v>
      </c>
      <c r="D23" s="6">
        <v>10756766</v>
      </c>
      <c r="E23" s="6">
        <v>34043917</v>
      </c>
      <c r="F23" s="6">
        <v>1700956</v>
      </c>
      <c r="G23" s="12" t="s">
        <v>189</v>
      </c>
      <c r="H23" s="12" t="s">
        <v>181</v>
      </c>
    </row>
    <row r="24" spans="1:8" x14ac:dyDescent="0.25">
      <c r="A24" s="7" t="s">
        <v>42</v>
      </c>
      <c r="B24" s="8" t="s">
        <v>43</v>
      </c>
      <c r="C24" s="6">
        <v>3785000</v>
      </c>
      <c r="D24" s="6">
        <v>500000</v>
      </c>
      <c r="E24" s="6">
        <v>35000</v>
      </c>
      <c r="F24" s="6">
        <v>3250000</v>
      </c>
      <c r="G24" s="12" t="s">
        <v>189</v>
      </c>
      <c r="H24" s="12" t="s">
        <v>181</v>
      </c>
    </row>
    <row r="25" spans="1:8" x14ac:dyDescent="0.25">
      <c r="A25" s="3" t="s">
        <v>44</v>
      </c>
      <c r="B25" s="3" t="s">
        <v>45</v>
      </c>
      <c r="C25" s="4">
        <v>60892895</v>
      </c>
      <c r="D25" s="4">
        <v>6700000</v>
      </c>
      <c r="E25" s="4">
        <v>38692895</v>
      </c>
      <c r="F25" s="4">
        <v>15500000</v>
      </c>
      <c r="G25" s="4"/>
      <c r="H25" s="4"/>
    </row>
    <row r="26" spans="1:8" x14ac:dyDescent="0.25">
      <c r="A26" s="7" t="s">
        <v>46</v>
      </c>
      <c r="B26" s="8" t="s">
        <v>47</v>
      </c>
      <c r="C26" s="6"/>
      <c r="D26" s="6"/>
      <c r="E26" s="6"/>
      <c r="F26" s="6"/>
      <c r="G26" s="12" t="s">
        <v>182</v>
      </c>
      <c r="H26" s="12" t="s">
        <v>181</v>
      </c>
    </row>
    <row r="27" spans="1:8" x14ac:dyDescent="0.25">
      <c r="A27" s="7" t="s">
        <v>48</v>
      </c>
      <c r="B27" s="8" t="s">
        <v>49</v>
      </c>
      <c r="C27" s="6">
        <v>4900000</v>
      </c>
      <c r="D27" s="6">
        <v>4900000</v>
      </c>
      <c r="E27" s="6"/>
      <c r="F27" s="6"/>
      <c r="G27" s="12" t="s">
        <v>186</v>
      </c>
      <c r="H27" s="12" t="s">
        <v>181</v>
      </c>
    </row>
    <row r="28" spans="1:8" x14ac:dyDescent="0.25">
      <c r="A28" s="7" t="s">
        <v>50</v>
      </c>
      <c r="B28" s="8" t="s">
        <v>51</v>
      </c>
      <c r="C28" s="6">
        <v>10000000</v>
      </c>
      <c r="D28" s="6"/>
      <c r="E28" s="6"/>
      <c r="F28" s="6">
        <v>10000000</v>
      </c>
      <c r="G28" s="12" t="s">
        <v>183</v>
      </c>
      <c r="H28" s="12" t="s">
        <v>181</v>
      </c>
    </row>
    <row r="29" spans="1:8" x14ac:dyDescent="0.25">
      <c r="A29" s="7" t="s">
        <v>52</v>
      </c>
      <c r="B29" s="8" t="s">
        <v>53</v>
      </c>
      <c r="C29" s="6">
        <v>6000000</v>
      </c>
      <c r="D29" s="6">
        <v>500000</v>
      </c>
      <c r="E29" s="6">
        <v>5500000</v>
      </c>
      <c r="F29" s="6"/>
      <c r="G29" s="12" t="s">
        <v>183</v>
      </c>
      <c r="H29" s="12" t="s">
        <v>181</v>
      </c>
    </row>
    <row r="30" spans="1:8" x14ac:dyDescent="0.25">
      <c r="A30" s="7" t="s">
        <v>54</v>
      </c>
      <c r="B30" s="8" t="s">
        <v>55</v>
      </c>
      <c r="C30" s="6">
        <v>36642895</v>
      </c>
      <c r="D30" s="6">
        <v>380000</v>
      </c>
      <c r="E30" s="6">
        <v>31262895</v>
      </c>
      <c r="F30" s="6">
        <v>5000000</v>
      </c>
      <c r="G30" s="12" t="s">
        <v>189</v>
      </c>
      <c r="H30" s="12" t="s">
        <v>181</v>
      </c>
    </row>
    <row r="31" spans="1:8" x14ac:dyDescent="0.25">
      <c r="A31" s="7" t="s">
        <v>56</v>
      </c>
      <c r="B31" s="8" t="s">
        <v>57</v>
      </c>
      <c r="C31" s="6">
        <v>3350000</v>
      </c>
      <c r="D31" s="6">
        <v>920000</v>
      </c>
      <c r="E31" s="6">
        <v>1930000</v>
      </c>
      <c r="F31" s="6">
        <v>500000</v>
      </c>
      <c r="G31" s="12" t="s">
        <v>189</v>
      </c>
      <c r="H31" s="12" t="s">
        <v>181</v>
      </c>
    </row>
    <row r="32" spans="1:8" x14ac:dyDescent="0.25">
      <c r="A32" s="3" t="s">
        <v>58</v>
      </c>
      <c r="B32" s="3" t="s">
        <v>59</v>
      </c>
      <c r="C32" s="4">
        <v>110000</v>
      </c>
      <c r="D32" s="4">
        <v>100000</v>
      </c>
      <c r="E32" s="4">
        <v>10000</v>
      </c>
      <c r="F32" s="4"/>
      <c r="G32" s="4"/>
      <c r="H32" s="4"/>
    </row>
    <row r="33" spans="1:8" x14ac:dyDescent="0.25">
      <c r="A33" s="7" t="s">
        <v>60</v>
      </c>
      <c r="B33" s="8" t="s">
        <v>61</v>
      </c>
      <c r="C33" s="6">
        <v>70000</v>
      </c>
      <c r="D33" s="6">
        <v>60000</v>
      </c>
      <c r="E33" s="6">
        <v>10000</v>
      </c>
      <c r="F33" s="6"/>
      <c r="G33" s="12" t="s">
        <v>189</v>
      </c>
      <c r="H33" s="12" t="s">
        <v>181</v>
      </c>
    </row>
    <row r="34" spans="1:8" x14ac:dyDescent="0.25">
      <c r="A34" s="7" t="s">
        <v>62</v>
      </c>
      <c r="B34" s="8" t="s">
        <v>63</v>
      </c>
      <c r="C34" s="6">
        <v>40000</v>
      </c>
      <c r="D34" s="6">
        <v>40000</v>
      </c>
      <c r="E34" s="6"/>
      <c r="F34" s="6"/>
      <c r="G34" s="12" t="s">
        <v>189</v>
      </c>
      <c r="H34" s="12" t="s">
        <v>181</v>
      </c>
    </row>
    <row r="35" spans="1:8" x14ac:dyDescent="0.25">
      <c r="A35" s="3" t="s">
        <v>64</v>
      </c>
      <c r="B35" s="3" t="s">
        <v>65</v>
      </c>
      <c r="C35" s="4">
        <v>78689949</v>
      </c>
      <c r="D35" s="4">
        <v>10444124</v>
      </c>
      <c r="E35" s="4">
        <v>51890079</v>
      </c>
      <c r="F35" s="4">
        <v>16355746</v>
      </c>
      <c r="G35" s="4"/>
      <c r="H35" s="4"/>
    </row>
    <row r="36" spans="1:8" x14ac:dyDescent="0.25">
      <c r="A36" s="7" t="s">
        <v>66</v>
      </c>
      <c r="B36" s="8" t="s">
        <v>67</v>
      </c>
      <c r="C36" s="6">
        <v>78689949</v>
      </c>
      <c r="D36" s="6">
        <v>10444124</v>
      </c>
      <c r="E36" s="6">
        <v>51890079</v>
      </c>
      <c r="F36" s="6">
        <v>16355746</v>
      </c>
      <c r="G36" s="12" t="s">
        <v>187</v>
      </c>
      <c r="H36" s="12" t="s">
        <v>181</v>
      </c>
    </row>
    <row r="37" spans="1:8" x14ac:dyDescent="0.25">
      <c r="A37" s="7" t="s">
        <v>758</v>
      </c>
      <c r="B37" s="26" t="s">
        <v>499</v>
      </c>
      <c r="C37" s="6"/>
      <c r="D37" s="6"/>
      <c r="E37" s="6"/>
      <c r="F37" s="6"/>
      <c r="G37" s="12" t="s">
        <v>189</v>
      </c>
      <c r="H37" s="12" t="s">
        <v>181</v>
      </c>
    </row>
    <row r="38" spans="1:8" x14ac:dyDescent="0.25">
      <c r="A38" s="3" t="s">
        <v>68</v>
      </c>
      <c r="B38" s="3" t="s">
        <v>69</v>
      </c>
      <c r="C38" s="4">
        <v>8256666</v>
      </c>
      <c r="D38" s="4">
        <v>2085000</v>
      </c>
      <c r="E38" s="4">
        <v>2539166</v>
      </c>
      <c r="F38" s="4">
        <v>3632500</v>
      </c>
      <c r="G38" s="4"/>
      <c r="H38" s="4"/>
    </row>
    <row r="39" spans="1:8" x14ac:dyDescent="0.25">
      <c r="A39" s="7" t="s">
        <v>70</v>
      </c>
      <c r="B39" s="8" t="s">
        <v>71</v>
      </c>
      <c r="C39" s="6">
        <v>6617500</v>
      </c>
      <c r="D39" s="6">
        <v>2085000</v>
      </c>
      <c r="E39" s="6">
        <v>900000</v>
      </c>
      <c r="F39" s="6">
        <v>3632500</v>
      </c>
      <c r="G39" s="12" t="s">
        <v>189</v>
      </c>
      <c r="H39" s="12" t="s">
        <v>181</v>
      </c>
    </row>
    <row r="40" spans="1:8" x14ac:dyDescent="0.25">
      <c r="A40" s="7" t="s">
        <v>72</v>
      </c>
      <c r="B40" s="8" t="s">
        <v>73</v>
      </c>
      <c r="C40" s="6">
        <v>1639166</v>
      </c>
      <c r="D40" s="6"/>
      <c r="E40" s="6">
        <v>1639166</v>
      </c>
      <c r="F40" s="6"/>
      <c r="G40" s="12" t="s">
        <v>188</v>
      </c>
      <c r="H40" s="12" t="s">
        <v>181</v>
      </c>
    </row>
    <row r="41" spans="1:8" x14ac:dyDescent="0.25">
      <c r="A41" s="3" t="s">
        <v>74</v>
      </c>
      <c r="B41" s="3" t="s">
        <v>75</v>
      </c>
      <c r="C41" s="4">
        <v>74155000</v>
      </c>
      <c r="D41" s="4">
        <v>2355000</v>
      </c>
      <c r="E41" s="4">
        <v>50650000</v>
      </c>
      <c r="F41" s="4">
        <v>21150000</v>
      </c>
      <c r="G41" s="4"/>
      <c r="H41" s="4"/>
    </row>
    <row r="42" spans="1:8" x14ac:dyDescent="0.25">
      <c r="A42" s="7" t="s">
        <v>76</v>
      </c>
      <c r="B42" s="8" t="s">
        <v>77</v>
      </c>
      <c r="C42" s="6">
        <v>1150000</v>
      </c>
      <c r="D42" s="6">
        <v>150000</v>
      </c>
      <c r="E42" s="6">
        <v>1000000</v>
      </c>
      <c r="F42" s="6"/>
      <c r="G42" s="12" t="s">
        <v>189</v>
      </c>
      <c r="H42" s="12" t="s">
        <v>181</v>
      </c>
    </row>
    <row r="43" spans="1:8" x14ac:dyDescent="0.25">
      <c r="A43" s="7" t="s">
        <v>78</v>
      </c>
      <c r="B43" s="8" t="s">
        <v>79</v>
      </c>
      <c r="C43" s="6">
        <v>12450000</v>
      </c>
      <c r="D43" s="6"/>
      <c r="E43" s="6">
        <v>950000</v>
      </c>
      <c r="F43" s="6">
        <v>11500000</v>
      </c>
      <c r="G43" s="12" t="s">
        <v>189</v>
      </c>
      <c r="H43" s="12" t="s">
        <v>181</v>
      </c>
    </row>
    <row r="44" spans="1:8" x14ac:dyDescent="0.25">
      <c r="A44" s="7" t="s">
        <v>80</v>
      </c>
      <c r="B44" s="8" t="s">
        <v>81</v>
      </c>
      <c r="C44" s="6">
        <v>54950000</v>
      </c>
      <c r="D44" s="6">
        <v>500000</v>
      </c>
      <c r="E44" s="6">
        <v>46350000</v>
      </c>
      <c r="F44" s="6">
        <v>8100000</v>
      </c>
      <c r="G44" s="12" t="s">
        <v>189</v>
      </c>
      <c r="H44" s="12" t="s">
        <v>181</v>
      </c>
    </row>
    <row r="45" spans="1:8" x14ac:dyDescent="0.25">
      <c r="A45" s="7" t="s">
        <v>82</v>
      </c>
      <c r="B45" s="8" t="s">
        <v>83</v>
      </c>
      <c r="C45" s="6">
        <v>1550000</v>
      </c>
      <c r="D45" s="6">
        <v>50000</v>
      </c>
      <c r="E45" s="6">
        <v>1200000</v>
      </c>
      <c r="F45" s="6">
        <v>300000</v>
      </c>
      <c r="G45" s="12" t="s">
        <v>183</v>
      </c>
      <c r="H45" s="12" t="s">
        <v>181</v>
      </c>
    </row>
    <row r="46" spans="1:8" x14ac:dyDescent="0.25">
      <c r="A46" s="7" t="s">
        <v>84</v>
      </c>
      <c r="B46" s="8" t="s">
        <v>85</v>
      </c>
      <c r="C46" s="6">
        <v>885000</v>
      </c>
      <c r="D46" s="6">
        <v>435000</v>
      </c>
      <c r="E46" s="6">
        <v>250000</v>
      </c>
      <c r="F46" s="6">
        <v>200000</v>
      </c>
      <c r="G46" s="12" t="s">
        <v>189</v>
      </c>
      <c r="H46" s="12" t="s">
        <v>181</v>
      </c>
    </row>
    <row r="47" spans="1:8" x14ac:dyDescent="0.25">
      <c r="A47" s="7" t="s">
        <v>86</v>
      </c>
      <c r="B47" s="8" t="s">
        <v>87</v>
      </c>
      <c r="C47" s="6">
        <v>1770000</v>
      </c>
      <c r="D47" s="6">
        <v>820000</v>
      </c>
      <c r="E47" s="6">
        <v>550000</v>
      </c>
      <c r="F47" s="6">
        <v>400000</v>
      </c>
      <c r="G47" s="12" t="s">
        <v>189</v>
      </c>
      <c r="H47" s="12" t="s">
        <v>181</v>
      </c>
    </row>
    <row r="48" spans="1:8" x14ac:dyDescent="0.25">
      <c r="A48" s="7" t="s">
        <v>88</v>
      </c>
      <c r="B48" s="8" t="s">
        <v>89</v>
      </c>
      <c r="C48" s="6">
        <v>1400000</v>
      </c>
      <c r="D48" s="6">
        <v>400000</v>
      </c>
      <c r="E48" s="6">
        <v>350000</v>
      </c>
      <c r="F48" s="6">
        <v>650000</v>
      </c>
      <c r="G48" s="12" t="s">
        <v>189</v>
      </c>
      <c r="H48" s="12" t="s">
        <v>181</v>
      </c>
    </row>
    <row r="49" spans="1:8" x14ac:dyDescent="0.25">
      <c r="A49" s="3" t="s">
        <v>90</v>
      </c>
      <c r="B49" s="3" t="s">
        <v>91</v>
      </c>
      <c r="C49" s="4">
        <v>3470000</v>
      </c>
      <c r="D49" s="4">
        <v>550000</v>
      </c>
      <c r="E49" s="4">
        <v>2050000</v>
      </c>
      <c r="F49" s="4">
        <v>870000</v>
      </c>
      <c r="G49" s="4"/>
      <c r="H49" s="4"/>
    </row>
    <row r="50" spans="1:8" x14ac:dyDescent="0.25">
      <c r="A50" s="7" t="s">
        <v>92</v>
      </c>
      <c r="B50" s="8" t="s">
        <v>93</v>
      </c>
      <c r="C50" s="6">
        <v>3470000</v>
      </c>
      <c r="D50" s="6">
        <v>550000</v>
      </c>
      <c r="E50" s="6">
        <v>2050000</v>
      </c>
      <c r="F50" s="6">
        <v>870000</v>
      </c>
      <c r="G50" s="12" t="s">
        <v>189</v>
      </c>
      <c r="H50" s="12" t="s">
        <v>181</v>
      </c>
    </row>
    <row r="51" spans="1:8" x14ac:dyDescent="0.25">
      <c r="A51" s="3" t="s">
        <v>94</v>
      </c>
      <c r="B51" s="3" t="s">
        <v>95</v>
      </c>
      <c r="C51" s="4">
        <v>1780000</v>
      </c>
      <c r="D51" s="4">
        <v>5000</v>
      </c>
      <c r="E51" s="4">
        <v>825000</v>
      </c>
      <c r="F51" s="4">
        <v>950000</v>
      </c>
      <c r="G51" s="4"/>
      <c r="H51" s="4"/>
    </row>
    <row r="52" spans="1:8" x14ac:dyDescent="0.25">
      <c r="A52" s="7" t="s">
        <v>760</v>
      </c>
      <c r="B52" s="22" t="s">
        <v>655</v>
      </c>
      <c r="C52" s="6">
        <v>200000</v>
      </c>
      <c r="D52" s="6"/>
      <c r="E52" s="6"/>
      <c r="F52" s="6">
        <v>200000</v>
      </c>
      <c r="G52" s="12" t="s">
        <v>189</v>
      </c>
      <c r="H52" s="12" t="s">
        <v>181</v>
      </c>
    </row>
    <row r="53" spans="1:8" x14ac:dyDescent="0.25">
      <c r="A53" s="7" t="s">
        <v>759</v>
      </c>
      <c r="B53" s="22" t="s">
        <v>657</v>
      </c>
      <c r="C53" s="6">
        <v>1450000</v>
      </c>
      <c r="D53" s="6"/>
      <c r="E53" s="6">
        <v>750000</v>
      </c>
      <c r="F53" s="6">
        <v>700000</v>
      </c>
      <c r="G53" s="12" t="s">
        <v>189</v>
      </c>
      <c r="H53" s="12" t="s">
        <v>181</v>
      </c>
    </row>
    <row r="54" spans="1:8" x14ac:dyDescent="0.25">
      <c r="A54" s="7" t="s">
        <v>96</v>
      </c>
      <c r="B54" s="8" t="s">
        <v>97</v>
      </c>
      <c r="C54" s="6">
        <v>130000</v>
      </c>
      <c r="D54" s="6">
        <v>5000</v>
      </c>
      <c r="E54" s="6">
        <v>75000</v>
      </c>
      <c r="F54" s="6">
        <v>50000</v>
      </c>
      <c r="G54" s="12" t="s">
        <v>189</v>
      </c>
      <c r="H54" s="12" t="s">
        <v>181</v>
      </c>
    </row>
    <row r="55" spans="1:8" x14ac:dyDescent="0.25">
      <c r="A55" s="1" t="s">
        <v>98</v>
      </c>
      <c r="B55" s="1" t="s">
        <v>99</v>
      </c>
      <c r="C55" s="2">
        <v>388067996</v>
      </c>
      <c r="D55" s="2">
        <v>8873007</v>
      </c>
      <c r="E55" s="2">
        <v>251672280</v>
      </c>
      <c r="F55" s="2">
        <v>127522709</v>
      </c>
      <c r="G55" s="2"/>
      <c r="H55" s="2"/>
    </row>
    <row r="56" spans="1:8" x14ac:dyDescent="0.25">
      <c r="A56" s="3" t="s">
        <v>100</v>
      </c>
      <c r="B56" s="3" t="s">
        <v>101</v>
      </c>
      <c r="C56" s="4">
        <v>102866429</v>
      </c>
      <c r="D56" s="4">
        <v>3574000</v>
      </c>
      <c r="E56" s="4">
        <v>82492429</v>
      </c>
      <c r="F56" s="4">
        <v>16800000</v>
      </c>
      <c r="G56" s="4"/>
      <c r="H56" s="4"/>
    </row>
    <row r="57" spans="1:8" x14ac:dyDescent="0.25">
      <c r="A57" s="7" t="s">
        <v>102</v>
      </c>
      <c r="B57" s="8" t="s">
        <v>103</v>
      </c>
      <c r="C57" s="6">
        <v>86622429</v>
      </c>
      <c r="D57" s="6">
        <v>1600000</v>
      </c>
      <c r="E57" s="6">
        <v>73822429</v>
      </c>
      <c r="F57" s="6">
        <v>11200000</v>
      </c>
      <c r="G57" s="12" t="s">
        <v>189</v>
      </c>
      <c r="H57" s="12" t="s">
        <v>181</v>
      </c>
    </row>
    <row r="58" spans="1:8" x14ac:dyDescent="0.25">
      <c r="A58" s="7" t="s">
        <v>104</v>
      </c>
      <c r="B58" s="8" t="s">
        <v>105</v>
      </c>
      <c r="C58" s="6">
        <v>3500000</v>
      </c>
      <c r="D58" s="6">
        <v>200000</v>
      </c>
      <c r="E58" s="6">
        <v>3200000</v>
      </c>
      <c r="F58" s="6">
        <v>100000</v>
      </c>
      <c r="G58" s="12" t="s">
        <v>183</v>
      </c>
      <c r="H58" s="12" t="s">
        <v>181</v>
      </c>
    </row>
    <row r="59" spans="1:8" x14ac:dyDescent="0.25">
      <c r="A59" s="7" t="s">
        <v>106</v>
      </c>
      <c r="B59" s="8" t="s">
        <v>107</v>
      </c>
      <c r="C59" s="6">
        <v>10494000</v>
      </c>
      <c r="D59" s="6">
        <v>1024000</v>
      </c>
      <c r="E59" s="6">
        <v>3970000</v>
      </c>
      <c r="F59" s="6">
        <v>5500000</v>
      </c>
      <c r="G59" s="12" t="s">
        <v>189</v>
      </c>
      <c r="H59" s="12" t="s">
        <v>181</v>
      </c>
    </row>
    <row r="60" spans="1:8" x14ac:dyDescent="0.25">
      <c r="A60" s="7" t="s">
        <v>108</v>
      </c>
      <c r="B60" s="8" t="s">
        <v>109</v>
      </c>
      <c r="C60" s="6">
        <v>2250000</v>
      </c>
      <c r="D60" s="6">
        <v>750000</v>
      </c>
      <c r="E60" s="6">
        <v>1500000</v>
      </c>
      <c r="F60" s="6"/>
      <c r="G60" s="12" t="s">
        <v>182</v>
      </c>
      <c r="H60" s="12" t="s">
        <v>181</v>
      </c>
    </row>
    <row r="61" spans="1:8" x14ac:dyDescent="0.25">
      <c r="A61" s="3" t="s">
        <v>110</v>
      </c>
      <c r="B61" s="3" t="s">
        <v>111</v>
      </c>
      <c r="C61" s="4">
        <v>36161984</v>
      </c>
      <c r="D61" s="4"/>
      <c r="E61" s="4">
        <v>36161984</v>
      </c>
      <c r="F61" s="4"/>
      <c r="G61" s="4"/>
      <c r="H61" s="4"/>
    </row>
    <row r="62" spans="1:8" x14ac:dyDescent="0.25">
      <c r="A62" s="7" t="s">
        <v>112</v>
      </c>
      <c r="B62" s="8" t="s">
        <v>113</v>
      </c>
      <c r="C62" s="6"/>
      <c r="D62" s="6"/>
      <c r="E62" s="6"/>
      <c r="F62" s="6"/>
      <c r="G62" s="12" t="s">
        <v>182</v>
      </c>
      <c r="H62" s="12" t="s">
        <v>181</v>
      </c>
    </row>
    <row r="63" spans="1:8" x14ac:dyDescent="0.25">
      <c r="A63" s="7" t="s">
        <v>114</v>
      </c>
      <c r="B63" s="8" t="s">
        <v>115</v>
      </c>
      <c r="C63" s="6">
        <v>36161984</v>
      </c>
      <c r="D63" s="6"/>
      <c r="E63" s="6">
        <v>36161984</v>
      </c>
      <c r="F63" s="6"/>
      <c r="G63" s="12" t="s">
        <v>183</v>
      </c>
      <c r="H63" s="12" t="s">
        <v>181</v>
      </c>
    </row>
    <row r="64" spans="1:8" x14ac:dyDescent="0.25">
      <c r="A64" s="3" t="s">
        <v>116</v>
      </c>
      <c r="B64" s="3" t="s">
        <v>117</v>
      </c>
      <c r="C64" s="4">
        <v>108252772</v>
      </c>
      <c r="D64" s="4">
        <v>324000</v>
      </c>
      <c r="E64" s="4">
        <v>15602000</v>
      </c>
      <c r="F64" s="4">
        <v>92326772</v>
      </c>
      <c r="G64" s="4"/>
      <c r="H64" s="4"/>
    </row>
    <row r="65" spans="1:8" x14ac:dyDescent="0.25">
      <c r="A65" s="7" t="s">
        <v>118</v>
      </c>
      <c r="B65" s="8" t="s">
        <v>119</v>
      </c>
      <c r="C65" s="6">
        <v>19910000</v>
      </c>
      <c r="D65" s="6">
        <v>110000</v>
      </c>
      <c r="E65" s="6">
        <v>9802000</v>
      </c>
      <c r="F65" s="6">
        <v>9998000</v>
      </c>
      <c r="G65" s="12" t="s">
        <v>183</v>
      </c>
      <c r="H65" s="12" t="s">
        <v>181</v>
      </c>
    </row>
    <row r="66" spans="1:8" x14ac:dyDescent="0.25">
      <c r="A66" s="7" t="s">
        <v>120</v>
      </c>
      <c r="B66" s="8" t="s">
        <v>121</v>
      </c>
      <c r="C66" s="6">
        <v>72018772</v>
      </c>
      <c r="D66" s="6"/>
      <c r="E66" s="6">
        <v>2600000</v>
      </c>
      <c r="F66" s="6">
        <v>69418772</v>
      </c>
      <c r="G66" s="12" t="s">
        <v>190</v>
      </c>
      <c r="H66" s="12" t="s">
        <v>181</v>
      </c>
    </row>
    <row r="67" spans="1:8" x14ac:dyDescent="0.25">
      <c r="A67" s="7" t="s">
        <v>122</v>
      </c>
      <c r="B67" s="8" t="s">
        <v>123</v>
      </c>
      <c r="C67" s="6">
        <v>6760000</v>
      </c>
      <c r="D67" s="6"/>
      <c r="E67" s="6">
        <v>850000</v>
      </c>
      <c r="F67" s="6">
        <v>5910000</v>
      </c>
      <c r="G67" s="12" t="s">
        <v>183</v>
      </c>
      <c r="H67" s="12" t="s">
        <v>181</v>
      </c>
    </row>
    <row r="68" spans="1:8" x14ac:dyDescent="0.25">
      <c r="A68" s="7" t="s">
        <v>124</v>
      </c>
      <c r="B68" s="8" t="s">
        <v>125</v>
      </c>
      <c r="C68" s="6">
        <v>899000</v>
      </c>
      <c r="D68" s="6">
        <v>49000</v>
      </c>
      <c r="E68" s="6">
        <v>550000</v>
      </c>
      <c r="F68" s="6">
        <v>300000</v>
      </c>
      <c r="G68" s="12" t="s">
        <v>191</v>
      </c>
      <c r="H68" s="12" t="s">
        <v>181</v>
      </c>
    </row>
    <row r="69" spans="1:8" x14ac:dyDescent="0.25">
      <c r="A69" s="7" t="s">
        <v>126</v>
      </c>
      <c r="B69" s="8" t="s">
        <v>127</v>
      </c>
      <c r="C69" s="6">
        <v>450000</v>
      </c>
      <c r="D69" s="6"/>
      <c r="E69" s="6">
        <v>450000</v>
      </c>
      <c r="F69" s="6"/>
      <c r="G69" s="12" t="s">
        <v>182</v>
      </c>
      <c r="H69" s="12" t="s">
        <v>181</v>
      </c>
    </row>
    <row r="70" spans="1:8" x14ac:dyDescent="0.25">
      <c r="A70" s="7" t="s">
        <v>128</v>
      </c>
      <c r="B70" s="8" t="s">
        <v>129</v>
      </c>
      <c r="C70" s="6">
        <v>7215000</v>
      </c>
      <c r="D70" s="6">
        <v>165000</v>
      </c>
      <c r="E70" s="6">
        <v>1050000</v>
      </c>
      <c r="F70" s="6">
        <v>6000000</v>
      </c>
      <c r="G70" s="12" t="s">
        <v>191</v>
      </c>
      <c r="H70" s="12" t="s">
        <v>181</v>
      </c>
    </row>
    <row r="71" spans="1:8" x14ac:dyDescent="0.25">
      <c r="A71" s="7" t="s">
        <v>130</v>
      </c>
      <c r="B71" s="8" t="s">
        <v>131</v>
      </c>
      <c r="C71" s="6">
        <v>1000000</v>
      </c>
      <c r="D71" s="6"/>
      <c r="E71" s="6">
        <v>300000</v>
      </c>
      <c r="F71" s="6">
        <v>700000</v>
      </c>
      <c r="G71" s="12" t="s">
        <v>183</v>
      </c>
      <c r="H71" s="12" t="s">
        <v>181</v>
      </c>
    </row>
    <row r="72" spans="1:8" x14ac:dyDescent="0.25">
      <c r="A72" s="3" t="s">
        <v>132</v>
      </c>
      <c r="B72" s="3" t="s">
        <v>133</v>
      </c>
      <c r="C72" s="4">
        <v>84433230</v>
      </c>
      <c r="D72" s="4">
        <v>1213000</v>
      </c>
      <c r="E72" s="4">
        <v>73448898</v>
      </c>
      <c r="F72" s="4">
        <v>9771332</v>
      </c>
      <c r="G72" s="4"/>
      <c r="H72" s="4"/>
    </row>
    <row r="73" spans="1:8" x14ac:dyDescent="0.25">
      <c r="A73" s="7" t="s">
        <v>134</v>
      </c>
      <c r="B73" s="8" t="s">
        <v>135</v>
      </c>
      <c r="C73" s="6">
        <v>5768800</v>
      </c>
      <c r="D73" s="6">
        <v>183000</v>
      </c>
      <c r="E73" s="6">
        <v>3885800</v>
      </c>
      <c r="F73" s="6">
        <v>1700000</v>
      </c>
      <c r="G73" s="12" t="s">
        <v>189</v>
      </c>
      <c r="H73" s="12" t="s">
        <v>181</v>
      </c>
    </row>
    <row r="74" spans="1:8" x14ac:dyDescent="0.25">
      <c r="A74" s="7" t="s">
        <v>136</v>
      </c>
      <c r="B74" s="8" t="s">
        <v>137</v>
      </c>
      <c r="C74" s="6">
        <v>78664430</v>
      </c>
      <c r="D74" s="6">
        <v>1030000</v>
      </c>
      <c r="E74" s="6">
        <v>69563098</v>
      </c>
      <c r="F74" s="6">
        <v>8071332</v>
      </c>
      <c r="G74" s="12" t="s">
        <v>189</v>
      </c>
      <c r="H74" s="12" t="s">
        <v>181</v>
      </c>
    </row>
    <row r="75" spans="1:8" x14ac:dyDescent="0.25">
      <c r="A75" s="3" t="s">
        <v>138</v>
      </c>
      <c r="B75" s="3" t="s">
        <v>139</v>
      </c>
      <c r="C75" s="4">
        <v>56353581</v>
      </c>
      <c r="D75" s="4">
        <v>3762007</v>
      </c>
      <c r="E75" s="4">
        <v>43966969</v>
      </c>
      <c r="F75" s="4">
        <v>8624605</v>
      </c>
      <c r="G75" s="4"/>
      <c r="H75" s="4"/>
    </row>
    <row r="76" spans="1:8" x14ac:dyDescent="0.25">
      <c r="A76" s="7" t="s">
        <v>140</v>
      </c>
      <c r="B76" s="8" t="s">
        <v>141</v>
      </c>
      <c r="C76" s="6">
        <v>2154909</v>
      </c>
      <c r="D76" s="6">
        <v>563860</v>
      </c>
      <c r="E76" s="6">
        <v>960094</v>
      </c>
      <c r="F76" s="6">
        <v>630955</v>
      </c>
      <c r="G76" s="12" t="s">
        <v>190</v>
      </c>
      <c r="H76" s="12" t="s">
        <v>181</v>
      </c>
    </row>
    <row r="77" spans="1:8" x14ac:dyDescent="0.25">
      <c r="A77" s="7" t="s">
        <v>755</v>
      </c>
      <c r="B77" s="26" t="s">
        <v>263</v>
      </c>
      <c r="C77" s="6">
        <v>45800</v>
      </c>
      <c r="D77" s="6"/>
      <c r="E77" s="6">
        <v>45800</v>
      </c>
      <c r="F77" s="6"/>
      <c r="G77" s="12" t="s">
        <v>190</v>
      </c>
      <c r="H77" s="12" t="s">
        <v>181</v>
      </c>
    </row>
    <row r="78" spans="1:8" x14ac:dyDescent="0.25">
      <c r="A78" s="7" t="s">
        <v>142</v>
      </c>
      <c r="B78" s="8" t="s">
        <v>143</v>
      </c>
      <c r="C78" s="6">
        <v>6386172</v>
      </c>
      <c r="D78" s="6">
        <v>1840797</v>
      </c>
      <c r="E78" s="6">
        <v>3150925</v>
      </c>
      <c r="F78" s="6">
        <v>1394450</v>
      </c>
      <c r="G78" s="12" t="s">
        <v>189</v>
      </c>
      <c r="H78" s="12" t="s">
        <v>181</v>
      </c>
    </row>
    <row r="79" spans="1:8" x14ac:dyDescent="0.25">
      <c r="A79" s="7" t="s">
        <v>144</v>
      </c>
      <c r="B79" s="8" t="s">
        <v>145</v>
      </c>
      <c r="C79" s="6">
        <v>27007200</v>
      </c>
      <c r="D79" s="6">
        <v>942350</v>
      </c>
      <c r="E79" s="6">
        <v>20675650</v>
      </c>
      <c r="F79" s="6">
        <v>5389200</v>
      </c>
      <c r="G79" s="12" t="s">
        <v>192</v>
      </c>
      <c r="H79" s="12" t="s">
        <v>181</v>
      </c>
    </row>
    <row r="80" spans="1:8" x14ac:dyDescent="0.25">
      <c r="A80" s="7" t="s">
        <v>146</v>
      </c>
      <c r="B80" s="8" t="s">
        <v>147</v>
      </c>
      <c r="C80" s="6">
        <v>10880000</v>
      </c>
      <c r="D80" s="6">
        <v>240000</v>
      </c>
      <c r="E80" s="6">
        <v>10230000</v>
      </c>
      <c r="F80" s="6">
        <v>410000</v>
      </c>
      <c r="G80" s="12" t="s">
        <v>187</v>
      </c>
      <c r="H80" s="12" t="s">
        <v>181</v>
      </c>
    </row>
    <row r="81" spans="1:8" x14ac:dyDescent="0.25">
      <c r="A81" s="7" t="s">
        <v>148</v>
      </c>
      <c r="B81" s="8" t="s">
        <v>149</v>
      </c>
      <c r="C81" s="6">
        <v>8204500</v>
      </c>
      <c r="D81" s="6"/>
      <c r="E81" s="6">
        <v>7704500</v>
      </c>
      <c r="F81" s="6">
        <v>500000</v>
      </c>
      <c r="G81" s="12" t="s">
        <v>182</v>
      </c>
      <c r="H81" s="12" t="s">
        <v>181</v>
      </c>
    </row>
    <row r="82" spans="1:8" x14ac:dyDescent="0.25">
      <c r="A82" s="7" t="s">
        <v>150</v>
      </c>
      <c r="B82" s="8" t="s">
        <v>151</v>
      </c>
      <c r="C82" s="6">
        <v>250000</v>
      </c>
      <c r="D82" s="6"/>
      <c r="E82" s="6">
        <v>250000</v>
      </c>
      <c r="F82" s="6"/>
      <c r="G82" s="12" t="s">
        <v>187</v>
      </c>
      <c r="H82" s="12" t="s">
        <v>181</v>
      </c>
    </row>
    <row r="83" spans="1:8" x14ac:dyDescent="0.25">
      <c r="A83" s="7" t="s">
        <v>152</v>
      </c>
      <c r="B83" s="8" t="s">
        <v>153</v>
      </c>
      <c r="C83" s="6">
        <v>1425000</v>
      </c>
      <c r="D83" s="6">
        <v>175000</v>
      </c>
      <c r="E83" s="6">
        <v>950000</v>
      </c>
      <c r="F83" s="6">
        <v>300000</v>
      </c>
      <c r="G83" s="12" t="s">
        <v>183</v>
      </c>
      <c r="H83" s="12" t="s">
        <v>181</v>
      </c>
    </row>
    <row r="84" spans="1:8" x14ac:dyDescent="0.25">
      <c r="A84" s="1" t="s">
        <v>154</v>
      </c>
      <c r="B84" s="1" t="s">
        <v>155</v>
      </c>
      <c r="C84" s="2">
        <v>511016105</v>
      </c>
      <c r="D84" s="2">
        <v>7474680</v>
      </c>
      <c r="E84" s="2">
        <v>12995592</v>
      </c>
      <c r="F84" s="2">
        <v>490545833</v>
      </c>
      <c r="G84" s="2"/>
      <c r="H84" s="2"/>
    </row>
    <row r="85" spans="1:8" x14ac:dyDescent="0.25">
      <c r="A85" s="3" t="s">
        <v>156</v>
      </c>
      <c r="B85" s="3" t="s">
        <v>157</v>
      </c>
      <c r="C85" s="4">
        <v>53157772</v>
      </c>
      <c r="D85" s="4">
        <v>6474680</v>
      </c>
      <c r="E85" s="4">
        <v>12995592</v>
      </c>
      <c r="F85" s="4">
        <v>33687500</v>
      </c>
      <c r="G85" s="4"/>
      <c r="H85" s="4"/>
    </row>
    <row r="86" spans="1:8" x14ac:dyDescent="0.25">
      <c r="A86" s="9" t="s">
        <v>158</v>
      </c>
      <c r="B86" s="8" t="s">
        <v>159</v>
      </c>
      <c r="C86" s="6">
        <v>950000</v>
      </c>
      <c r="D86" s="6"/>
      <c r="E86" s="6">
        <v>800000</v>
      </c>
      <c r="F86" s="6">
        <v>150000</v>
      </c>
      <c r="G86" s="12" t="s">
        <v>182</v>
      </c>
      <c r="H86" s="12" t="s">
        <v>181</v>
      </c>
    </row>
    <row r="87" spans="1:8" x14ac:dyDescent="0.25">
      <c r="A87" s="9" t="s">
        <v>756</v>
      </c>
      <c r="B87" s="22" t="s">
        <v>278</v>
      </c>
      <c r="C87" s="6"/>
      <c r="D87" s="6"/>
      <c r="E87" s="6"/>
      <c r="F87" s="6"/>
      <c r="G87" s="12" t="s">
        <v>182</v>
      </c>
      <c r="H87" s="12" t="s">
        <v>181</v>
      </c>
    </row>
    <row r="88" spans="1:8" x14ac:dyDescent="0.25">
      <c r="A88" s="7" t="s">
        <v>160</v>
      </c>
      <c r="B88" s="8" t="s">
        <v>161</v>
      </c>
      <c r="C88" s="6">
        <v>7405000</v>
      </c>
      <c r="D88" s="6">
        <v>855000</v>
      </c>
      <c r="E88" s="6">
        <v>5900000</v>
      </c>
      <c r="F88" s="6">
        <v>650000</v>
      </c>
      <c r="G88" s="12" t="s">
        <v>185</v>
      </c>
      <c r="H88" s="12" t="s">
        <v>181</v>
      </c>
    </row>
    <row r="89" spans="1:8" x14ac:dyDescent="0.25">
      <c r="A89" s="7" t="s">
        <v>162</v>
      </c>
      <c r="B89" s="8" t="s">
        <v>163</v>
      </c>
      <c r="C89" s="6">
        <v>3402500</v>
      </c>
      <c r="D89" s="6">
        <v>672500</v>
      </c>
      <c r="E89" s="6">
        <v>2730000</v>
      </c>
      <c r="F89" s="6"/>
      <c r="G89" s="12" t="s">
        <v>185</v>
      </c>
      <c r="H89" s="12" t="s">
        <v>181</v>
      </c>
    </row>
    <row r="90" spans="1:8" x14ac:dyDescent="0.25">
      <c r="A90" s="7" t="s">
        <v>164</v>
      </c>
      <c r="B90" s="8" t="s">
        <v>165</v>
      </c>
      <c r="C90" s="6">
        <v>9104772</v>
      </c>
      <c r="D90" s="6">
        <v>4074180</v>
      </c>
      <c r="E90" s="6">
        <v>1465592</v>
      </c>
      <c r="F90" s="6">
        <v>3565000</v>
      </c>
      <c r="G90" s="12" t="s">
        <v>190</v>
      </c>
      <c r="H90" s="12" t="s">
        <v>181</v>
      </c>
    </row>
    <row r="91" spans="1:8" x14ac:dyDescent="0.25">
      <c r="A91" s="7" t="s">
        <v>757</v>
      </c>
      <c r="B91" s="22" t="s">
        <v>285</v>
      </c>
      <c r="C91" s="6">
        <v>350000</v>
      </c>
      <c r="D91" s="6">
        <v>350000</v>
      </c>
      <c r="E91" s="6"/>
      <c r="F91" s="6"/>
      <c r="G91" s="12" t="s">
        <v>190</v>
      </c>
      <c r="H91" s="12" t="s">
        <v>181</v>
      </c>
    </row>
    <row r="92" spans="1:8" x14ac:dyDescent="0.25">
      <c r="A92" s="7" t="s">
        <v>166</v>
      </c>
      <c r="B92" s="8" t="s">
        <v>167</v>
      </c>
      <c r="C92" s="6">
        <v>26440000</v>
      </c>
      <c r="D92" s="6"/>
      <c r="E92" s="6">
        <v>1000000</v>
      </c>
      <c r="F92" s="6">
        <v>25440000</v>
      </c>
      <c r="G92" s="12" t="s">
        <v>182</v>
      </c>
      <c r="H92" s="12" t="s">
        <v>181</v>
      </c>
    </row>
    <row r="93" spans="1:8" x14ac:dyDescent="0.25">
      <c r="A93" s="7" t="s">
        <v>168</v>
      </c>
      <c r="B93" s="8" t="s">
        <v>169</v>
      </c>
      <c r="C93" s="6">
        <v>5505500</v>
      </c>
      <c r="D93" s="6">
        <v>523000</v>
      </c>
      <c r="E93" s="6">
        <v>1100000</v>
      </c>
      <c r="F93" s="6">
        <v>3882500</v>
      </c>
      <c r="G93" s="12" t="s">
        <v>193</v>
      </c>
      <c r="H93" s="12" t="s">
        <v>181</v>
      </c>
    </row>
    <row r="94" spans="1:8" x14ac:dyDescent="0.25">
      <c r="A94" s="3" t="s">
        <v>170</v>
      </c>
      <c r="B94" s="3" t="s">
        <v>171</v>
      </c>
      <c r="C94" s="4">
        <v>453858333</v>
      </c>
      <c r="D94" s="4"/>
      <c r="E94" s="4"/>
      <c r="F94" s="4">
        <v>453858333</v>
      </c>
      <c r="G94" s="4"/>
      <c r="H94" s="4"/>
    </row>
    <row r="95" spans="1:8" x14ac:dyDescent="0.25">
      <c r="A95" s="7" t="s">
        <v>761</v>
      </c>
      <c r="B95" s="8" t="s">
        <v>195</v>
      </c>
      <c r="C95" s="6">
        <v>432133333</v>
      </c>
      <c r="D95" s="6"/>
      <c r="E95" s="6"/>
      <c r="F95" s="6">
        <v>432133333</v>
      </c>
      <c r="G95" s="13" t="s">
        <v>185</v>
      </c>
      <c r="H95" s="12" t="s">
        <v>181</v>
      </c>
    </row>
    <row r="96" spans="1:8" x14ac:dyDescent="0.25">
      <c r="A96" s="7" t="s">
        <v>172</v>
      </c>
      <c r="B96" s="8" t="s">
        <v>173</v>
      </c>
      <c r="C96" s="6">
        <v>21725000</v>
      </c>
      <c r="D96" s="6"/>
      <c r="E96" s="6"/>
      <c r="F96" s="6">
        <v>21725000</v>
      </c>
      <c r="G96" s="12" t="s">
        <v>183</v>
      </c>
      <c r="H96" s="12" t="s">
        <v>181</v>
      </c>
    </row>
    <row r="97" spans="1:8" x14ac:dyDescent="0.25">
      <c r="A97" s="3" t="s">
        <v>174</v>
      </c>
      <c r="B97" s="3" t="s">
        <v>175</v>
      </c>
      <c r="C97" s="4">
        <v>4000000</v>
      </c>
      <c r="D97" s="4">
        <v>1000000</v>
      </c>
      <c r="E97" s="4"/>
      <c r="F97" s="4">
        <v>3000000</v>
      </c>
      <c r="G97" s="4"/>
      <c r="H97" s="4"/>
    </row>
    <row r="98" spans="1:8" x14ac:dyDescent="0.25">
      <c r="A98" s="7" t="s">
        <v>176</v>
      </c>
      <c r="B98" s="8" t="s">
        <v>177</v>
      </c>
      <c r="C98" s="6">
        <v>4000000</v>
      </c>
      <c r="D98" s="6">
        <v>1000000</v>
      </c>
      <c r="E98" s="6"/>
      <c r="F98" s="6">
        <v>3000000</v>
      </c>
      <c r="G98" s="12" t="s">
        <v>185</v>
      </c>
      <c r="H98" s="12" t="s">
        <v>181</v>
      </c>
    </row>
    <row r="99" spans="1:8" x14ac:dyDescent="0.25">
      <c r="C99" s="34"/>
      <c r="D99" s="34"/>
      <c r="E99" s="34"/>
      <c r="F99" s="34"/>
    </row>
    <row r="104" spans="1:8" x14ac:dyDescent="0.25">
      <c r="D104" s="42"/>
    </row>
    <row r="105" spans="1:8" x14ac:dyDescent="0.25">
      <c r="C105" s="42"/>
    </row>
    <row r="106" spans="1:8" x14ac:dyDescent="0.25">
      <c r="D106" s="34"/>
      <c r="E106" s="34"/>
      <c r="F106" s="34"/>
    </row>
    <row r="107" spans="1:8" x14ac:dyDescent="0.25">
      <c r="C107" s="42"/>
    </row>
    <row r="108" spans="1:8" x14ac:dyDescent="0.25">
      <c r="D108" s="34"/>
      <c r="E108" s="34"/>
      <c r="F108" s="34"/>
    </row>
    <row r="111" spans="1:8" x14ac:dyDescent="0.25">
      <c r="D111" s="34"/>
      <c r="E111" s="34"/>
      <c r="F111" s="34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2"/>
  <sheetViews>
    <sheetView workbookViewId="0">
      <selection activeCell="A5" sqref="A5:E131"/>
    </sheetView>
  </sheetViews>
  <sheetFormatPr baseColWidth="10" defaultRowHeight="15" x14ac:dyDescent="0.25"/>
  <cols>
    <col min="1" max="1" width="19.7109375" bestFit="1" customWidth="1"/>
    <col min="2" max="2" width="21.7109375" bestFit="1" customWidth="1"/>
    <col min="3" max="4" width="11" bestFit="1" customWidth="1"/>
    <col min="5" max="5" width="12.28515625" bestFit="1" customWidth="1"/>
  </cols>
  <sheetData>
    <row r="3" spans="1:5" x14ac:dyDescent="0.25">
      <c r="A3" s="35" t="s">
        <v>1230</v>
      </c>
      <c r="B3" s="35" t="s">
        <v>1197</v>
      </c>
    </row>
    <row r="4" spans="1:5" x14ac:dyDescent="0.25">
      <c r="A4" s="35" t="s">
        <v>751</v>
      </c>
      <c r="B4" t="s">
        <v>735</v>
      </c>
      <c r="C4" t="s">
        <v>737</v>
      </c>
      <c r="D4" t="s">
        <v>1198</v>
      </c>
      <c r="E4" t="s">
        <v>752</v>
      </c>
    </row>
    <row r="5" spans="1:5" x14ac:dyDescent="0.25">
      <c r="A5" s="44" t="s">
        <v>1231</v>
      </c>
      <c r="B5" s="39">
        <v>380021304</v>
      </c>
      <c r="C5" s="39">
        <v>649670508</v>
      </c>
      <c r="D5" s="39">
        <v>207731066</v>
      </c>
      <c r="E5" s="39">
        <v>1237422878</v>
      </c>
    </row>
    <row r="6" spans="1:5" x14ac:dyDescent="0.25">
      <c r="A6" s="37" t="s">
        <v>1199</v>
      </c>
      <c r="B6" s="39">
        <v>355565340</v>
      </c>
      <c r="C6" s="39">
        <v>635870508</v>
      </c>
      <c r="D6" s="39">
        <v>203819616</v>
      </c>
      <c r="E6" s="39">
        <v>1195255464</v>
      </c>
    </row>
    <row r="7" spans="1:5" x14ac:dyDescent="0.25">
      <c r="A7" s="37" t="s">
        <v>1200</v>
      </c>
      <c r="B7" s="39">
        <v>24455964</v>
      </c>
      <c r="C7" s="39"/>
      <c r="D7" s="39"/>
      <c r="E7" s="39">
        <v>24455964</v>
      </c>
    </row>
    <row r="8" spans="1:5" x14ac:dyDescent="0.25">
      <c r="A8" s="37" t="s">
        <v>1201</v>
      </c>
      <c r="B8" s="39"/>
      <c r="C8" s="39">
        <v>13800000</v>
      </c>
      <c r="D8" s="39">
        <v>3911450</v>
      </c>
      <c r="E8" s="39">
        <v>17711450</v>
      </c>
    </row>
    <row r="9" spans="1:5" x14ac:dyDescent="0.25">
      <c r="A9" s="44" t="s">
        <v>1232</v>
      </c>
      <c r="B9" s="39">
        <v>52523644</v>
      </c>
      <c r="C9" s="39">
        <v>15181905</v>
      </c>
      <c r="D9" s="39">
        <v>2237150</v>
      </c>
      <c r="E9" s="39">
        <v>69942699</v>
      </c>
    </row>
    <row r="10" spans="1:5" x14ac:dyDescent="0.25">
      <c r="A10" s="37" t="s">
        <v>1202</v>
      </c>
      <c r="B10" s="39">
        <v>400000</v>
      </c>
      <c r="C10" s="39">
        <v>12700000</v>
      </c>
      <c r="D10" s="39">
        <v>2237150</v>
      </c>
      <c r="E10" s="39">
        <v>15337150</v>
      </c>
    </row>
    <row r="11" spans="1:5" x14ac:dyDescent="0.25">
      <c r="A11" s="37" t="s">
        <v>1203</v>
      </c>
      <c r="B11" s="39">
        <v>1690500</v>
      </c>
      <c r="C11" s="39">
        <v>2481905</v>
      </c>
      <c r="D11" s="39"/>
      <c r="E11" s="39">
        <v>4172405</v>
      </c>
    </row>
    <row r="12" spans="1:5" x14ac:dyDescent="0.25">
      <c r="A12" s="37" t="s">
        <v>1204</v>
      </c>
      <c r="B12" s="39">
        <v>50433144</v>
      </c>
      <c r="C12" s="39"/>
      <c r="D12" s="39"/>
      <c r="E12" s="39">
        <v>50433144</v>
      </c>
    </row>
    <row r="13" spans="1:5" x14ac:dyDescent="0.25">
      <c r="A13" s="44" t="s">
        <v>1233</v>
      </c>
      <c r="B13" s="39">
        <v>248592189</v>
      </c>
      <c r="C13" s="39">
        <v>239165789</v>
      </c>
      <c r="D13" s="39">
        <v>96780459</v>
      </c>
      <c r="E13" s="39">
        <v>584538437</v>
      </c>
    </row>
    <row r="14" spans="1:5" x14ac:dyDescent="0.25">
      <c r="A14" s="37" t="s">
        <v>1205</v>
      </c>
      <c r="B14" s="39">
        <v>61946384</v>
      </c>
      <c r="C14" s="39">
        <v>94889273</v>
      </c>
      <c r="D14" s="39">
        <v>33063351</v>
      </c>
      <c r="E14" s="39">
        <v>189899008</v>
      </c>
    </row>
    <row r="15" spans="1:5" x14ac:dyDescent="0.25">
      <c r="A15" s="37" t="s">
        <v>1206</v>
      </c>
      <c r="B15" s="39">
        <v>93379470</v>
      </c>
      <c r="C15" s="39">
        <v>5642520</v>
      </c>
      <c r="D15" s="39">
        <v>18356170</v>
      </c>
      <c r="E15" s="39">
        <v>117378160</v>
      </c>
    </row>
    <row r="16" spans="1:5" x14ac:dyDescent="0.25">
      <c r="A16" s="37" t="s">
        <v>1207</v>
      </c>
      <c r="B16" s="39">
        <v>48497778</v>
      </c>
      <c r="C16" s="39">
        <v>69514187</v>
      </c>
      <c r="D16" s="39">
        <v>23587339</v>
      </c>
      <c r="E16" s="39">
        <v>141599304</v>
      </c>
    </row>
    <row r="17" spans="1:5" x14ac:dyDescent="0.25">
      <c r="A17" s="37" t="s">
        <v>1208</v>
      </c>
      <c r="B17" s="39">
        <v>44768557</v>
      </c>
      <c r="C17" s="39">
        <v>63910039</v>
      </c>
      <c r="D17" s="39">
        <v>21773599</v>
      </c>
      <c r="E17" s="39">
        <v>130452195</v>
      </c>
    </row>
    <row r="18" spans="1:5" x14ac:dyDescent="0.25">
      <c r="A18" s="37" t="s">
        <v>1209</v>
      </c>
      <c r="B18" s="39"/>
      <c r="C18" s="39">
        <v>5209770</v>
      </c>
      <c r="D18" s="39"/>
      <c r="E18" s="39">
        <v>5209770</v>
      </c>
    </row>
    <row r="19" spans="1:5" x14ac:dyDescent="0.25">
      <c r="A19" s="44" t="s">
        <v>1234</v>
      </c>
      <c r="B19" s="39">
        <v>56765106</v>
      </c>
      <c r="C19" s="39">
        <v>81364139</v>
      </c>
      <c r="D19" s="39">
        <v>27608230</v>
      </c>
      <c r="E19" s="39">
        <v>165737475</v>
      </c>
    </row>
    <row r="20" spans="1:5" x14ac:dyDescent="0.25">
      <c r="A20" s="37" t="s">
        <v>1210</v>
      </c>
      <c r="B20" s="39">
        <v>53854075</v>
      </c>
      <c r="C20" s="39">
        <v>77191621</v>
      </c>
      <c r="D20" s="39">
        <v>26192423</v>
      </c>
      <c r="E20" s="39">
        <v>157238119</v>
      </c>
    </row>
    <row r="21" spans="1:5" x14ac:dyDescent="0.25">
      <c r="A21" s="37" t="s">
        <v>1211</v>
      </c>
      <c r="B21" s="39">
        <v>2911031</v>
      </c>
      <c r="C21" s="39">
        <v>4172518</v>
      </c>
      <c r="D21" s="39">
        <v>1415807</v>
      </c>
      <c r="E21" s="39">
        <v>8499356</v>
      </c>
    </row>
    <row r="22" spans="1:5" x14ac:dyDescent="0.25">
      <c r="A22" s="44" t="s">
        <v>1235</v>
      </c>
      <c r="B22" s="39">
        <v>57754856</v>
      </c>
      <c r="C22" s="39">
        <v>82782799</v>
      </c>
      <c r="D22" s="39">
        <v>28089604</v>
      </c>
      <c r="E22" s="39">
        <v>168627259</v>
      </c>
    </row>
    <row r="23" spans="1:5" x14ac:dyDescent="0.25">
      <c r="A23" s="37" t="s">
        <v>1212</v>
      </c>
      <c r="B23" s="39">
        <v>31555577</v>
      </c>
      <c r="C23" s="39">
        <v>45230119</v>
      </c>
      <c r="D23" s="39">
        <v>15347344</v>
      </c>
      <c r="E23" s="39">
        <v>92133040</v>
      </c>
    </row>
    <row r="24" spans="1:5" x14ac:dyDescent="0.25">
      <c r="A24" s="37" t="s">
        <v>1213</v>
      </c>
      <c r="B24" s="39">
        <v>17466186</v>
      </c>
      <c r="C24" s="39">
        <v>25035121</v>
      </c>
      <c r="D24" s="39">
        <v>8494839</v>
      </c>
      <c r="E24" s="39">
        <v>50996146</v>
      </c>
    </row>
    <row r="25" spans="1:5" x14ac:dyDescent="0.25">
      <c r="A25" s="37" t="s">
        <v>1214</v>
      </c>
      <c r="B25" s="39">
        <v>8733093</v>
      </c>
      <c r="C25" s="39">
        <v>12517559</v>
      </c>
      <c r="D25" s="39">
        <v>4247421</v>
      </c>
      <c r="E25" s="39">
        <v>25498073</v>
      </c>
    </row>
    <row r="26" spans="1:5" x14ac:dyDescent="0.25">
      <c r="A26" s="44" t="s">
        <v>1236</v>
      </c>
      <c r="B26" s="39">
        <v>2900100</v>
      </c>
      <c r="C26" s="39">
        <v>38580000</v>
      </c>
      <c r="D26" s="39">
        <v>50965000</v>
      </c>
      <c r="E26" s="39">
        <v>92445100</v>
      </c>
    </row>
    <row r="27" spans="1:5" x14ac:dyDescent="0.25">
      <c r="A27" s="37" t="s">
        <v>200</v>
      </c>
      <c r="B27" s="39">
        <v>1100100</v>
      </c>
      <c r="C27" s="39">
        <v>150000</v>
      </c>
      <c r="D27" s="39"/>
      <c r="E27" s="39">
        <v>1250100</v>
      </c>
    </row>
    <row r="28" spans="1:5" x14ac:dyDescent="0.25">
      <c r="A28" s="37" t="s">
        <v>343</v>
      </c>
      <c r="B28" s="39"/>
      <c r="C28" s="39">
        <v>26900000</v>
      </c>
      <c r="D28" s="39">
        <v>39355000</v>
      </c>
      <c r="E28" s="39">
        <v>66255000</v>
      </c>
    </row>
    <row r="29" spans="1:5" x14ac:dyDescent="0.25">
      <c r="A29" s="37" t="s">
        <v>202</v>
      </c>
      <c r="B29" s="39">
        <v>1250000</v>
      </c>
      <c r="C29" s="39">
        <v>8990000</v>
      </c>
      <c r="D29" s="39">
        <v>11610000</v>
      </c>
      <c r="E29" s="39">
        <v>21850000</v>
      </c>
    </row>
    <row r="30" spans="1:5" x14ac:dyDescent="0.25">
      <c r="A30" s="37" t="s">
        <v>205</v>
      </c>
      <c r="B30" s="39">
        <v>550000</v>
      </c>
      <c r="C30" s="39">
        <v>1840000</v>
      </c>
      <c r="D30" s="39"/>
      <c r="E30" s="39">
        <v>2390000</v>
      </c>
    </row>
    <row r="31" spans="1:5" x14ac:dyDescent="0.25">
      <c r="A31" s="37" t="s">
        <v>1215</v>
      </c>
      <c r="B31" s="39"/>
      <c r="C31" s="39">
        <v>700000</v>
      </c>
      <c r="D31" s="39"/>
      <c r="E31" s="39">
        <v>700000</v>
      </c>
    </row>
    <row r="32" spans="1:5" x14ac:dyDescent="0.25">
      <c r="A32" s="44" t="s">
        <v>1237</v>
      </c>
      <c r="B32" s="39">
        <v>800000</v>
      </c>
      <c r="C32" s="39">
        <v>202174190</v>
      </c>
      <c r="D32" s="39">
        <v>1500000</v>
      </c>
      <c r="E32" s="39">
        <v>204474190</v>
      </c>
    </row>
    <row r="33" spans="1:5" x14ac:dyDescent="0.25">
      <c r="A33" s="37" t="s">
        <v>384</v>
      </c>
      <c r="B33" s="39"/>
      <c r="C33" s="39">
        <v>4950000</v>
      </c>
      <c r="D33" s="39"/>
      <c r="E33" s="39">
        <v>4950000</v>
      </c>
    </row>
    <row r="34" spans="1:5" x14ac:dyDescent="0.25">
      <c r="A34" s="37" t="s">
        <v>386</v>
      </c>
      <c r="B34" s="39"/>
      <c r="C34" s="39">
        <v>7450000</v>
      </c>
      <c r="D34" s="39"/>
      <c r="E34" s="39">
        <v>7450000</v>
      </c>
    </row>
    <row r="35" spans="1:5" x14ac:dyDescent="0.25">
      <c r="A35" s="37" t="s">
        <v>207</v>
      </c>
      <c r="B35" s="39">
        <v>800000</v>
      </c>
      <c r="C35" s="39">
        <v>8250000</v>
      </c>
      <c r="D35" s="39">
        <v>1500000</v>
      </c>
      <c r="E35" s="39">
        <v>10550000</v>
      </c>
    </row>
    <row r="36" spans="1:5" x14ac:dyDescent="0.25">
      <c r="A36" s="37" t="s">
        <v>311</v>
      </c>
      <c r="B36" s="39"/>
      <c r="C36" s="39">
        <v>181524190</v>
      </c>
      <c r="D36" s="39"/>
      <c r="E36" s="39">
        <v>181524190</v>
      </c>
    </row>
    <row r="37" spans="1:5" x14ac:dyDescent="0.25">
      <c r="A37" s="44" t="s">
        <v>1238</v>
      </c>
      <c r="B37" s="39">
        <v>15528597</v>
      </c>
      <c r="C37" s="39">
        <v>40971421</v>
      </c>
      <c r="D37" s="39">
        <v>7750956</v>
      </c>
      <c r="E37" s="39">
        <v>64250974</v>
      </c>
    </row>
    <row r="38" spans="1:5" x14ac:dyDescent="0.25">
      <c r="A38" s="37" t="s">
        <v>209</v>
      </c>
      <c r="B38" s="39">
        <v>1000000</v>
      </c>
      <c r="C38" s="39">
        <v>6352504</v>
      </c>
      <c r="D38" s="39">
        <v>2100000</v>
      </c>
      <c r="E38" s="39">
        <v>9452504</v>
      </c>
    </row>
    <row r="39" spans="1:5" x14ac:dyDescent="0.25">
      <c r="A39" s="37" t="s">
        <v>473</v>
      </c>
      <c r="B39" s="39">
        <v>900000</v>
      </c>
      <c r="C39" s="39">
        <v>340000</v>
      </c>
      <c r="D39" s="39"/>
      <c r="E39" s="39">
        <v>1240000</v>
      </c>
    </row>
    <row r="40" spans="1:5" x14ac:dyDescent="0.25">
      <c r="A40" s="37" t="s">
        <v>391</v>
      </c>
      <c r="B40" s="39">
        <v>871831</v>
      </c>
      <c r="C40" s="39">
        <v>200000</v>
      </c>
      <c r="D40" s="39">
        <v>700000</v>
      </c>
      <c r="E40" s="39">
        <v>1771831</v>
      </c>
    </row>
    <row r="41" spans="1:5" x14ac:dyDescent="0.25">
      <c r="A41" s="37" t="s">
        <v>211</v>
      </c>
      <c r="B41" s="39">
        <v>1500000</v>
      </c>
      <c r="C41" s="39"/>
      <c r="D41" s="39"/>
      <c r="E41" s="39">
        <v>1500000</v>
      </c>
    </row>
    <row r="42" spans="1:5" x14ac:dyDescent="0.25">
      <c r="A42" s="37" t="s">
        <v>213</v>
      </c>
      <c r="B42" s="39">
        <v>10756766</v>
      </c>
      <c r="C42" s="39">
        <v>34043917</v>
      </c>
      <c r="D42" s="39">
        <v>1700956</v>
      </c>
      <c r="E42" s="39">
        <v>46501639</v>
      </c>
    </row>
    <row r="43" spans="1:5" x14ac:dyDescent="0.25">
      <c r="A43" s="37" t="s">
        <v>215</v>
      </c>
      <c r="B43" s="39">
        <v>500000</v>
      </c>
      <c r="C43" s="39">
        <v>35000</v>
      </c>
      <c r="D43" s="39">
        <v>3250000</v>
      </c>
      <c r="E43" s="39">
        <v>3785000</v>
      </c>
    </row>
    <row r="44" spans="1:5" x14ac:dyDescent="0.25">
      <c r="A44" s="44" t="s">
        <v>1239</v>
      </c>
      <c r="B44" s="39">
        <v>6700000</v>
      </c>
      <c r="C44" s="39">
        <v>38692895</v>
      </c>
      <c r="D44" s="39">
        <v>15500000</v>
      </c>
      <c r="E44" s="39">
        <v>60892895</v>
      </c>
    </row>
    <row r="45" spans="1:5" x14ac:dyDescent="0.25">
      <c r="A45" s="37" t="s">
        <v>290</v>
      </c>
      <c r="B45" s="39">
        <v>4900000</v>
      </c>
      <c r="C45" s="39"/>
      <c r="D45" s="39"/>
      <c r="E45" s="39">
        <v>4900000</v>
      </c>
    </row>
    <row r="46" spans="1:5" x14ac:dyDescent="0.25">
      <c r="A46" s="37" t="s">
        <v>636</v>
      </c>
      <c r="B46" s="39"/>
      <c r="C46" s="39"/>
      <c r="D46" s="39">
        <v>10000000</v>
      </c>
      <c r="E46" s="39">
        <v>10000000</v>
      </c>
    </row>
    <row r="47" spans="1:5" x14ac:dyDescent="0.25">
      <c r="A47" s="37" t="s">
        <v>476</v>
      </c>
      <c r="B47" s="39">
        <v>500000</v>
      </c>
      <c r="C47" s="39">
        <v>5500000</v>
      </c>
      <c r="D47" s="39"/>
      <c r="E47" s="39">
        <v>6000000</v>
      </c>
    </row>
    <row r="48" spans="1:5" x14ac:dyDescent="0.25">
      <c r="A48" s="37" t="s">
        <v>217</v>
      </c>
      <c r="B48" s="39">
        <v>380000</v>
      </c>
      <c r="C48" s="39">
        <v>31262895</v>
      </c>
      <c r="D48" s="39">
        <v>5000000</v>
      </c>
      <c r="E48" s="39">
        <v>36642895</v>
      </c>
    </row>
    <row r="49" spans="1:5" x14ac:dyDescent="0.25">
      <c r="A49" s="37" t="s">
        <v>219</v>
      </c>
      <c r="B49" s="39">
        <v>920000</v>
      </c>
      <c r="C49" s="39">
        <v>1930000</v>
      </c>
      <c r="D49" s="39">
        <v>500000</v>
      </c>
      <c r="E49" s="39">
        <v>3350000</v>
      </c>
    </row>
    <row r="50" spans="1:5" x14ac:dyDescent="0.25">
      <c r="A50" s="44" t="s">
        <v>1240</v>
      </c>
      <c r="B50" s="39">
        <v>10444124</v>
      </c>
      <c r="C50" s="39">
        <v>51890079</v>
      </c>
      <c r="D50" s="39">
        <v>16355746</v>
      </c>
      <c r="E50" s="39">
        <v>78689949</v>
      </c>
    </row>
    <row r="51" spans="1:5" x14ac:dyDescent="0.25">
      <c r="A51" s="37" t="s">
        <v>223</v>
      </c>
      <c r="B51" s="39">
        <v>10444124</v>
      </c>
      <c r="C51" s="39">
        <v>51890079</v>
      </c>
      <c r="D51" s="39">
        <v>16355746</v>
      </c>
      <c r="E51" s="39">
        <v>78689949</v>
      </c>
    </row>
    <row r="52" spans="1:5" x14ac:dyDescent="0.25">
      <c r="A52" s="44" t="s">
        <v>1241</v>
      </c>
      <c r="B52" s="39">
        <v>2085000</v>
      </c>
      <c r="C52" s="39">
        <v>2539166</v>
      </c>
      <c r="D52" s="39">
        <v>3632500</v>
      </c>
      <c r="E52" s="39">
        <v>8256666</v>
      </c>
    </row>
    <row r="53" spans="1:5" x14ac:dyDescent="0.25">
      <c r="A53" s="37" t="s">
        <v>297</v>
      </c>
      <c r="B53" s="39">
        <v>2085000</v>
      </c>
      <c r="C53" s="39">
        <v>900000</v>
      </c>
      <c r="D53" s="39">
        <v>3632500</v>
      </c>
      <c r="E53" s="39">
        <v>6617500</v>
      </c>
    </row>
    <row r="54" spans="1:5" x14ac:dyDescent="0.25">
      <c r="A54" s="37" t="s">
        <v>1216</v>
      </c>
      <c r="B54" s="39"/>
      <c r="C54" s="39">
        <v>1639166</v>
      </c>
      <c r="D54" s="39"/>
      <c r="E54" s="39">
        <v>1639166</v>
      </c>
    </row>
    <row r="55" spans="1:5" x14ac:dyDescent="0.25">
      <c r="A55" s="44" t="s">
        <v>1242</v>
      </c>
      <c r="B55" s="39">
        <v>2355000</v>
      </c>
      <c r="C55" s="39">
        <v>50650000</v>
      </c>
      <c r="D55" s="39">
        <v>21150000</v>
      </c>
      <c r="E55" s="39">
        <v>74155000</v>
      </c>
    </row>
    <row r="56" spans="1:5" x14ac:dyDescent="0.25">
      <c r="A56" s="37" t="s">
        <v>225</v>
      </c>
      <c r="B56" s="39">
        <v>150000</v>
      </c>
      <c r="C56" s="39">
        <v>1000000</v>
      </c>
      <c r="D56" s="39"/>
      <c r="E56" s="39">
        <v>1150000</v>
      </c>
    </row>
    <row r="57" spans="1:5" x14ac:dyDescent="0.25">
      <c r="A57" s="37" t="s">
        <v>352</v>
      </c>
      <c r="B57" s="39"/>
      <c r="C57" s="39">
        <v>950000</v>
      </c>
      <c r="D57" s="39">
        <v>11500000</v>
      </c>
      <c r="E57" s="39">
        <v>12450000</v>
      </c>
    </row>
    <row r="58" spans="1:5" x14ac:dyDescent="0.25">
      <c r="A58" s="37" t="s">
        <v>227</v>
      </c>
      <c r="B58" s="39">
        <v>500000</v>
      </c>
      <c r="C58" s="39">
        <v>46350000</v>
      </c>
      <c r="D58" s="39">
        <v>8100000</v>
      </c>
      <c r="E58" s="39">
        <v>54950000</v>
      </c>
    </row>
    <row r="59" spans="1:5" x14ac:dyDescent="0.25">
      <c r="A59" s="37" t="s">
        <v>229</v>
      </c>
      <c r="B59" s="39">
        <v>50000</v>
      </c>
      <c r="C59" s="39">
        <v>1200000</v>
      </c>
      <c r="D59" s="39">
        <v>300000</v>
      </c>
      <c r="E59" s="39">
        <v>1550000</v>
      </c>
    </row>
    <row r="60" spans="1:5" x14ac:dyDescent="0.25">
      <c r="A60" s="37" t="s">
        <v>231</v>
      </c>
      <c r="B60" s="39">
        <v>435000</v>
      </c>
      <c r="C60" s="39">
        <v>250000</v>
      </c>
      <c r="D60" s="39">
        <v>200000</v>
      </c>
      <c r="E60" s="39">
        <v>885000</v>
      </c>
    </row>
    <row r="61" spans="1:5" x14ac:dyDescent="0.25">
      <c r="A61" s="37" t="s">
        <v>233</v>
      </c>
      <c r="B61" s="39">
        <v>820000</v>
      </c>
      <c r="C61" s="39">
        <v>550000</v>
      </c>
      <c r="D61" s="39">
        <v>400000</v>
      </c>
      <c r="E61" s="39">
        <v>1770000</v>
      </c>
    </row>
    <row r="62" spans="1:5" x14ac:dyDescent="0.25">
      <c r="A62" s="37" t="s">
        <v>235</v>
      </c>
      <c r="B62" s="39">
        <v>400000</v>
      </c>
      <c r="C62" s="39">
        <v>350000</v>
      </c>
      <c r="D62" s="39">
        <v>650000</v>
      </c>
      <c r="E62" s="39">
        <v>1400000</v>
      </c>
    </row>
    <row r="63" spans="1:5" x14ac:dyDescent="0.25">
      <c r="A63" s="44" t="s">
        <v>1243</v>
      </c>
      <c r="B63" s="39">
        <v>550000</v>
      </c>
      <c r="C63" s="39">
        <v>2050000</v>
      </c>
      <c r="D63" s="39">
        <v>870000</v>
      </c>
      <c r="E63" s="39">
        <v>3470000</v>
      </c>
    </row>
    <row r="64" spans="1:5" x14ac:dyDescent="0.25">
      <c r="A64" s="37" t="s">
        <v>237</v>
      </c>
      <c r="B64" s="39">
        <v>550000</v>
      </c>
      <c r="C64" s="39">
        <v>2050000</v>
      </c>
      <c r="D64" s="39">
        <v>870000</v>
      </c>
      <c r="E64" s="39">
        <v>3470000</v>
      </c>
    </row>
    <row r="65" spans="1:5" x14ac:dyDescent="0.25">
      <c r="A65" s="44" t="s">
        <v>1244</v>
      </c>
      <c r="B65" s="39">
        <v>5000</v>
      </c>
      <c r="C65" s="39">
        <v>825000</v>
      </c>
      <c r="D65" s="39">
        <v>950000</v>
      </c>
      <c r="E65" s="39">
        <v>1780000</v>
      </c>
    </row>
    <row r="66" spans="1:5" x14ac:dyDescent="0.25">
      <c r="A66" s="37" t="s">
        <v>654</v>
      </c>
      <c r="B66" s="39"/>
      <c r="C66" s="39"/>
      <c r="D66" s="39">
        <v>200000</v>
      </c>
      <c r="E66" s="39">
        <v>200000</v>
      </c>
    </row>
    <row r="67" spans="1:5" x14ac:dyDescent="0.25">
      <c r="A67" s="37" t="s">
        <v>358</v>
      </c>
      <c r="B67" s="39"/>
      <c r="C67" s="39">
        <v>750000</v>
      </c>
      <c r="D67" s="39">
        <v>700000</v>
      </c>
      <c r="E67" s="39">
        <v>1450000</v>
      </c>
    </row>
    <row r="68" spans="1:5" x14ac:dyDescent="0.25">
      <c r="A68" s="37" t="s">
        <v>239</v>
      </c>
      <c r="B68" s="39">
        <v>5000</v>
      </c>
      <c r="C68" s="39">
        <v>75000</v>
      </c>
      <c r="D68" s="39">
        <v>50000</v>
      </c>
      <c r="E68" s="39">
        <v>130000</v>
      </c>
    </row>
    <row r="69" spans="1:5" x14ac:dyDescent="0.25">
      <c r="A69" s="44" t="s">
        <v>1245</v>
      </c>
      <c r="B69" s="39">
        <v>3574000</v>
      </c>
      <c r="C69" s="39">
        <v>82492429</v>
      </c>
      <c r="D69" s="39">
        <v>16800000</v>
      </c>
      <c r="E69" s="39">
        <v>102866429</v>
      </c>
    </row>
    <row r="70" spans="1:5" x14ac:dyDescent="0.25">
      <c r="A70" s="37" t="s">
        <v>241</v>
      </c>
      <c r="B70" s="39">
        <v>1600000</v>
      </c>
      <c r="C70" s="39">
        <v>73822429</v>
      </c>
      <c r="D70" s="39">
        <v>11200000</v>
      </c>
      <c r="E70" s="39">
        <v>86622429</v>
      </c>
    </row>
    <row r="71" spans="1:5" x14ac:dyDescent="0.25">
      <c r="A71" s="37" t="s">
        <v>243</v>
      </c>
      <c r="B71" s="39">
        <v>200000</v>
      </c>
      <c r="C71" s="39">
        <v>3200000</v>
      </c>
      <c r="D71" s="39">
        <v>100000</v>
      </c>
      <c r="E71" s="39">
        <v>3500000</v>
      </c>
    </row>
    <row r="72" spans="1:5" x14ac:dyDescent="0.25">
      <c r="A72" s="37" t="s">
        <v>245</v>
      </c>
      <c r="B72" s="39">
        <v>1024000</v>
      </c>
      <c r="C72" s="39">
        <v>3970000</v>
      </c>
      <c r="D72" s="39">
        <v>5500000</v>
      </c>
      <c r="E72" s="39">
        <v>10494000</v>
      </c>
    </row>
    <row r="73" spans="1:5" x14ac:dyDescent="0.25">
      <c r="A73" s="37" t="s">
        <v>247</v>
      </c>
      <c r="B73" s="39">
        <v>750000</v>
      </c>
      <c r="C73" s="39">
        <v>1500000</v>
      </c>
      <c r="D73" s="39"/>
      <c r="E73" s="39">
        <v>2250000</v>
      </c>
    </row>
    <row r="74" spans="1:5" x14ac:dyDescent="0.25">
      <c r="A74" s="44" t="s">
        <v>1246</v>
      </c>
      <c r="B74" s="39">
        <v>324000</v>
      </c>
      <c r="C74" s="39">
        <v>15602000</v>
      </c>
      <c r="D74" s="39">
        <v>92326772</v>
      </c>
      <c r="E74" s="39">
        <v>108252772</v>
      </c>
    </row>
    <row r="75" spans="1:5" x14ac:dyDescent="0.25">
      <c r="A75" s="37" t="s">
        <v>250</v>
      </c>
      <c r="B75" s="39">
        <v>110000</v>
      </c>
      <c r="C75" s="39">
        <v>9802000</v>
      </c>
      <c r="D75" s="39">
        <v>9998000</v>
      </c>
      <c r="E75" s="39">
        <v>19910000</v>
      </c>
    </row>
    <row r="76" spans="1:5" x14ac:dyDescent="0.25">
      <c r="A76" s="37" t="s">
        <v>326</v>
      </c>
      <c r="B76" s="39"/>
      <c r="C76" s="39">
        <v>2600000</v>
      </c>
      <c r="D76" s="39">
        <v>69418772</v>
      </c>
      <c r="E76" s="39">
        <v>72018772</v>
      </c>
    </row>
    <row r="77" spans="1:5" x14ac:dyDescent="0.25">
      <c r="A77" s="37" t="s">
        <v>328</v>
      </c>
      <c r="B77" s="39"/>
      <c r="C77" s="39">
        <v>850000</v>
      </c>
      <c r="D77" s="39">
        <v>5910000</v>
      </c>
      <c r="E77" s="39">
        <v>6760000</v>
      </c>
    </row>
    <row r="78" spans="1:5" x14ac:dyDescent="0.25">
      <c r="A78" s="37" t="s">
        <v>252</v>
      </c>
      <c r="B78" s="39">
        <v>49000</v>
      </c>
      <c r="C78" s="39">
        <v>550000</v>
      </c>
      <c r="D78" s="39">
        <v>300000</v>
      </c>
      <c r="E78" s="39">
        <v>899000</v>
      </c>
    </row>
    <row r="79" spans="1:5" x14ac:dyDescent="0.25">
      <c r="A79" s="37" t="s">
        <v>369</v>
      </c>
      <c r="B79" s="39"/>
      <c r="C79" s="39">
        <v>450000</v>
      </c>
      <c r="D79" s="39"/>
      <c r="E79" s="39">
        <v>450000</v>
      </c>
    </row>
    <row r="80" spans="1:5" x14ac:dyDescent="0.25">
      <c r="A80" s="37" t="s">
        <v>254</v>
      </c>
      <c r="B80" s="39">
        <v>165000</v>
      </c>
      <c r="C80" s="39">
        <v>1050000</v>
      </c>
      <c r="D80" s="39">
        <v>6000000</v>
      </c>
      <c r="E80" s="39">
        <v>7215000</v>
      </c>
    </row>
    <row r="81" spans="1:5" x14ac:dyDescent="0.25">
      <c r="A81" s="37" t="s">
        <v>414</v>
      </c>
      <c r="B81" s="39"/>
      <c r="C81" s="39">
        <v>300000</v>
      </c>
      <c r="D81" s="39">
        <v>700000</v>
      </c>
      <c r="E81" s="39">
        <v>1000000</v>
      </c>
    </row>
    <row r="82" spans="1:5" x14ac:dyDescent="0.25">
      <c r="A82" s="44" t="s">
        <v>1247</v>
      </c>
      <c r="B82" s="39">
        <v>1213000</v>
      </c>
      <c r="C82" s="39">
        <v>73448898</v>
      </c>
      <c r="D82" s="39">
        <v>9771332</v>
      </c>
      <c r="E82" s="39">
        <v>84433230</v>
      </c>
    </row>
    <row r="83" spans="1:5" x14ac:dyDescent="0.25">
      <c r="A83" s="37" t="s">
        <v>256</v>
      </c>
      <c r="B83" s="39">
        <v>183000</v>
      </c>
      <c r="C83" s="39">
        <v>3885800</v>
      </c>
      <c r="D83" s="39">
        <v>1700000</v>
      </c>
      <c r="E83" s="39">
        <v>5768800</v>
      </c>
    </row>
    <row r="84" spans="1:5" x14ac:dyDescent="0.25">
      <c r="A84" s="37" t="s">
        <v>258</v>
      </c>
      <c r="B84" s="39">
        <v>1030000</v>
      </c>
      <c r="C84" s="39">
        <v>69563098</v>
      </c>
      <c r="D84" s="39">
        <v>8071332</v>
      </c>
      <c r="E84" s="39">
        <v>78664430</v>
      </c>
    </row>
    <row r="85" spans="1:5" x14ac:dyDescent="0.25">
      <c r="A85" s="44" t="s">
        <v>1248</v>
      </c>
      <c r="B85" s="39">
        <v>3762007</v>
      </c>
      <c r="C85" s="39">
        <v>43966969</v>
      </c>
      <c r="D85" s="39">
        <v>8624605</v>
      </c>
      <c r="E85" s="39">
        <v>56353581</v>
      </c>
    </row>
    <row r="86" spans="1:5" x14ac:dyDescent="0.25">
      <c r="A86" s="37" t="s">
        <v>260</v>
      </c>
      <c r="B86" s="39">
        <v>563860</v>
      </c>
      <c r="C86" s="39">
        <v>960094</v>
      </c>
      <c r="D86" s="39">
        <v>630955</v>
      </c>
      <c r="E86" s="39">
        <v>2154909</v>
      </c>
    </row>
    <row r="87" spans="1:5" x14ac:dyDescent="0.25">
      <c r="A87" s="37" t="s">
        <v>262</v>
      </c>
      <c r="B87" s="39"/>
      <c r="C87" s="39">
        <v>45800</v>
      </c>
      <c r="D87" s="39"/>
      <c r="E87" s="39">
        <v>45800</v>
      </c>
    </row>
    <row r="88" spans="1:5" x14ac:dyDescent="0.25">
      <c r="A88" s="37" t="s">
        <v>265</v>
      </c>
      <c r="B88" s="39">
        <v>1840797</v>
      </c>
      <c r="C88" s="39">
        <v>3150925</v>
      </c>
      <c r="D88" s="39">
        <v>1394450</v>
      </c>
      <c r="E88" s="39">
        <v>6386172</v>
      </c>
    </row>
    <row r="89" spans="1:5" x14ac:dyDescent="0.25">
      <c r="A89" s="37" t="s">
        <v>267</v>
      </c>
      <c r="B89" s="39">
        <v>942350</v>
      </c>
      <c r="C89" s="39">
        <v>20675650</v>
      </c>
      <c r="D89" s="39">
        <v>5389200</v>
      </c>
      <c r="E89" s="39">
        <v>27007200</v>
      </c>
    </row>
    <row r="90" spans="1:5" x14ac:dyDescent="0.25">
      <c r="A90" s="37" t="s">
        <v>269</v>
      </c>
      <c r="B90" s="39">
        <v>240000</v>
      </c>
      <c r="C90" s="39">
        <v>10230000</v>
      </c>
      <c r="D90" s="39">
        <v>410000</v>
      </c>
      <c r="E90" s="39">
        <v>10880000</v>
      </c>
    </row>
    <row r="91" spans="1:5" x14ac:dyDescent="0.25">
      <c r="A91" s="37" t="s">
        <v>271</v>
      </c>
      <c r="B91" s="39"/>
      <c r="C91" s="39">
        <v>7704500</v>
      </c>
      <c r="D91" s="39">
        <v>500000</v>
      </c>
      <c r="E91" s="39">
        <v>8204500</v>
      </c>
    </row>
    <row r="92" spans="1:5" x14ac:dyDescent="0.25">
      <c r="A92" s="37" t="s">
        <v>273</v>
      </c>
      <c r="B92" s="39"/>
      <c r="C92" s="39">
        <v>250000</v>
      </c>
      <c r="D92" s="39"/>
      <c r="E92" s="39">
        <v>250000</v>
      </c>
    </row>
    <row r="93" spans="1:5" x14ac:dyDescent="0.25">
      <c r="A93" s="37" t="s">
        <v>275</v>
      </c>
      <c r="B93" s="39">
        <v>175000</v>
      </c>
      <c r="C93" s="39">
        <v>950000</v>
      </c>
      <c r="D93" s="39">
        <v>300000</v>
      </c>
      <c r="E93" s="39">
        <v>1425000</v>
      </c>
    </row>
    <row r="94" spans="1:5" x14ac:dyDescent="0.25">
      <c r="A94" s="44" t="s">
        <v>1249</v>
      </c>
      <c r="B94" s="39">
        <v>6474680</v>
      </c>
      <c r="C94" s="39">
        <v>12995592</v>
      </c>
      <c r="D94" s="39">
        <v>33687500</v>
      </c>
      <c r="E94" s="39">
        <v>53157772</v>
      </c>
    </row>
    <row r="95" spans="1:5" x14ac:dyDescent="0.25">
      <c r="A95" s="37" t="s">
        <v>198</v>
      </c>
      <c r="B95" s="39"/>
      <c r="C95" s="39">
        <v>800000</v>
      </c>
      <c r="D95" s="39">
        <v>150000</v>
      </c>
      <c r="E95" s="39">
        <v>950000</v>
      </c>
    </row>
    <row r="96" spans="1:5" x14ac:dyDescent="0.25">
      <c r="A96" s="37" t="s">
        <v>280</v>
      </c>
      <c r="B96" s="39">
        <v>855000</v>
      </c>
      <c r="C96" s="39">
        <v>5900000</v>
      </c>
      <c r="D96" s="39">
        <v>650000</v>
      </c>
      <c r="E96" s="39">
        <v>7405000</v>
      </c>
    </row>
    <row r="97" spans="1:5" x14ac:dyDescent="0.25">
      <c r="A97" s="37" t="s">
        <v>282</v>
      </c>
      <c r="B97" s="39">
        <v>672500</v>
      </c>
      <c r="C97" s="39">
        <v>2730000</v>
      </c>
      <c r="D97" s="39"/>
      <c r="E97" s="39">
        <v>3402500</v>
      </c>
    </row>
    <row r="98" spans="1:5" x14ac:dyDescent="0.25">
      <c r="A98" s="37" t="s">
        <v>308</v>
      </c>
      <c r="B98" s="39">
        <v>4074180</v>
      </c>
      <c r="C98" s="39">
        <v>1465592</v>
      </c>
      <c r="D98" s="39">
        <v>3565000</v>
      </c>
      <c r="E98" s="39">
        <v>9104772</v>
      </c>
    </row>
    <row r="99" spans="1:5" x14ac:dyDescent="0.25">
      <c r="A99" s="37" t="s">
        <v>284</v>
      </c>
      <c r="B99" s="39">
        <v>350000</v>
      </c>
      <c r="C99" s="39"/>
      <c r="D99" s="39"/>
      <c r="E99" s="39">
        <v>350000</v>
      </c>
    </row>
    <row r="100" spans="1:5" x14ac:dyDescent="0.25">
      <c r="A100" s="37" t="s">
        <v>741</v>
      </c>
      <c r="B100" s="39"/>
      <c r="C100" s="39">
        <v>1000000</v>
      </c>
      <c r="D100" s="39">
        <v>25440000</v>
      </c>
      <c r="E100" s="39">
        <v>26440000</v>
      </c>
    </row>
    <row r="101" spans="1:5" x14ac:dyDescent="0.25">
      <c r="A101" s="37" t="s">
        <v>287</v>
      </c>
      <c r="B101" s="39">
        <v>523000</v>
      </c>
      <c r="C101" s="39">
        <v>1100000</v>
      </c>
      <c r="D101" s="39">
        <v>3882500</v>
      </c>
      <c r="E101" s="39">
        <v>5505500</v>
      </c>
    </row>
    <row r="102" spans="1:5" x14ac:dyDescent="0.25">
      <c r="A102" s="44" t="s">
        <v>1250</v>
      </c>
      <c r="B102" s="39">
        <v>1000000</v>
      </c>
      <c r="C102" s="39"/>
      <c r="D102" s="39">
        <v>3000000</v>
      </c>
      <c r="E102" s="39">
        <v>4000000</v>
      </c>
    </row>
    <row r="103" spans="1:5" x14ac:dyDescent="0.25">
      <c r="A103" s="37" t="s">
        <v>678</v>
      </c>
      <c r="B103" s="39">
        <v>1000000</v>
      </c>
      <c r="C103" s="39"/>
      <c r="D103" s="39">
        <v>3000000</v>
      </c>
      <c r="E103" s="39">
        <v>4000000</v>
      </c>
    </row>
    <row r="104" spans="1:5" x14ac:dyDescent="0.25">
      <c r="A104" s="44" t="s">
        <v>1251</v>
      </c>
      <c r="B104" s="39">
        <v>100000</v>
      </c>
      <c r="C104" s="39">
        <v>20380000</v>
      </c>
      <c r="D104" s="39">
        <v>80000</v>
      </c>
      <c r="E104" s="39">
        <v>20560000</v>
      </c>
    </row>
    <row r="105" spans="1:5" x14ac:dyDescent="0.25">
      <c r="A105" s="37" t="s">
        <v>1222</v>
      </c>
      <c r="B105" s="39"/>
      <c r="C105" s="39">
        <v>20000000</v>
      </c>
      <c r="D105" s="39"/>
      <c r="E105" s="39">
        <v>20000000</v>
      </c>
    </row>
    <row r="106" spans="1:5" x14ac:dyDescent="0.25">
      <c r="A106" s="37" t="s">
        <v>1223</v>
      </c>
      <c r="B106" s="39">
        <v>100000</v>
      </c>
      <c r="C106" s="39">
        <v>380000</v>
      </c>
      <c r="D106" s="39">
        <v>80000</v>
      </c>
      <c r="E106" s="39">
        <v>560000</v>
      </c>
    </row>
    <row r="107" spans="1:5" x14ac:dyDescent="0.25">
      <c r="A107" s="44" t="s">
        <v>1252</v>
      </c>
      <c r="B107" s="39">
        <v>8733093</v>
      </c>
      <c r="C107" s="39">
        <v>12650167</v>
      </c>
      <c r="D107" s="39">
        <v>10394546</v>
      </c>
      <c r="E107" s="39">
        <v>31777806</v>
      </c>
    </row>
    <row r="108" spans="1:5" x14ac:dyDescent="0.25">
      <c r="A108" s="37" t="s">
        <v>1224</v>
      </c>
      <c r="B108" s="39">
        <v>5822062</v>
      </c>
      <c r="C108" s="39">
        <v>8477649</v>
      </c>
      <c r="D108" s="39">
        <v>8408739</v>
      </c>
      <c r="E108" s="39">
        <v>22708450</v>
      </c>
    </row>
    <row r="109" spans="1:5" x14ac:dyDescent="0.25">
      <c r="A109" s="37" t="s">
        <v>1225</v>
      </c>
      <c r="B109" s="39">
        <v>2911031</v>
      </c>
      <c r="C109" s="39">
        <v>4172518</v>
      </c>
      <c r="D109" s="39">
        <v>1985807</v>
      </c>
      <c r="E109" s="39">
        <v>9069356</v>
      </c>
    </row>
    <row r="110" spans="1:5" x14ac:dyDescent="0.25">
      <c r="A110" s="44" t="s">
        <v>1253</v>
      </c>
      <c r="B110" s="39">
        <v>424536</v>
      </c>
      <c r="C110" s="39"/>
      <c r="D110" s="39"/>
      <c r="E110" s="39">
        <v>424536</v>
      </c>
    </row>
    <row r="111" spans="1:5" x14ac:dyDescent="0.25">
      <c r="A111" s="37" t="s">
        <v>1229</v>
      </c>
      <c r="B111" s="39">
        <v>424536</v>
      </c>
      <c r="C111" s="39"/>
      <c r="D111" s="39"/>
      <c r="E111" s="39">
        <v>424536</v>
      </c>
    </row>
    <row r="112" spans="1:5" x14ac:dyDescent="0.25">
      <c r="A112" s="44" t="s">
        <v>1254</v>
      </c>
      <c r="B112" s="39">
        <v>100000</v>
      </c>
      <c r="C112" s="39">
        <v>10000</v>
      </c>
      <c r="D112" s="39"/>
      <c r="E112" s="39">
        <v>110000</v>
      </c>
    </row>
    <row r="113" spans="1:5" x14ac:dyDescent="0.25">
      <c r="A113" s="37" t="s">
        <v>221</v>
      </c>
      <c r="B113" s="39">
        <v>60000</v>
      </c>
      <c r="C113" s="39">
        <v>10000</v>
      </c>
      <c r="D113" s="39"/>
      <c r="E113" s="39">
        <v>70000</v>
      </c>
    </row>
    <row r="114" spans="1:5" x14ac:dyDescent="0.25">
      <c r="A114" s="37" t="s">
        <v>294</v>
      </c>
      <c r="B114" s="39">
        <v>40000</v>
      </c>
      <c r="C114" s="39"/>
      <c r="D114" s="39"/>
      <c r="E114" s="39">
        <v>40000</v>
      </c>
    </row>
    <row r="115" spans="1:5" x14ac:dyDescent="0.25">
      <c r="A115" s="44" t="s">
        <v>1255</v>
      </c>
      <c r="B115" s="39">
        <v>300861063</v>
      </c>
      <c r="C115" s="39"/>
      <c r="D115" s="39"/>
      <c r="E115" s="39">
        <v>300861063</v>
      </c>
    </row>
    <row r="116" spans="1:5" x14ac:dyDescent="0.25">
      <c r="A116" s="37" t="s">
        <v>1218</v>
      </c>
      <c r="B116" s="39">
        <v>12530000</v>
      </c>
      <c r="C116" s="39"/>
      <c r="D116" s="39"/>
      <c r="E116" s="39">
        <v>12530000</v>
      </c>
    </row>
    <row r="117" spans="1:5" x14ac:dyDescent="0.25">
      <c r="A117" s="37" t="s">
        <v>1219</v>
      </c>
      <c r="B117" s="39">
        <v>48082813</v>
      </c>
      <c r="C117" s="39"/>
      <c r="D117" s="39"/>
      <c r="E117" s="39">
        <v>48082813</v>
      </c>
    </row>
    <row r="118" spans="1:5" x14ac:dyDescent="0.25">
      <c r="A118" s="37" t="s">
        <v>1220</v>
      </c>
      <c r="B118" s="39">
        <v>125300157</v>
      </c>
      <c r="C118" s="39"/>
      <c r="D118" s="39"/>
      <c r="E118" s="39">
        <v>125300157</v>
      </c>
    </row>
    <row r="119" spans="1:5" x14ac:dyDescent="0.25">
      <c r="A119" s="37" t="s">
        <v>1221</v>
      </c>
      <c r="B119" s="39">
        <v>114948093</v>
      </c>
      <c r="C119" s="39"/>
      <c r="D119" s="39"/>
      <c r="E119" s="39">
        <v>114948093</v>
      </c>
    </row>
    <row r="120" spans="1:5" x14ac:dyDescent="0.25">
      <c r="A120" s="44" t="s">
        <v>1256</v>
      </c>
      <c r="B120" s="39">
        <v>98000000</v>
      </c>
      <c r="C120" s="39">
        <v>50000</v>
      </c>
      <c r="D120" s="39"/>
      <c r="E120" s="39">
        <v>98050000</v>
      </c>
    </row>
    <row r="121" spans="1:5" x14ac:dyDescent="0.25">
      <c r="A121" s="37" t="s">
        <v>1226</v>
      </c>
      <c r="B121" s="39">
        <v>98000000</v>
      </c>
      <c r="C121" s="39"/>
      <c r="D121" s="39"/>
      <c r="E121" s="39">
        <v>98000000</v>
      </c>
    </row>
    <row r="122" spans="1:5" x14ac:dyDescent="0.25">
      <c r="A122" s="37" t="s">
        <v>1227</v>
      </c>
      <c r="B122" s="39"/>
      <c r="C122" s="39">
        <v>50000</v>
      </c>
      <c r="D122" s="39"/>
      <c r="E122" s="39">
        <v>50000</v>
      </c>
    </row>
    <row r="123" spans="1:5" x14ac:dyDescent="0.25">
      <c r="A123" s="44" t="s">
        <v>1257</v>
      </c>
      <c r="B123" s="39"/>
      <c r="C123" s="39">
        <v>67233808</v>
      </c>
      <c r="D123" s="39">
        <v>1000000</v>
      </c>
      <c r="E123" s="39">
        <v>68233808</v>
      </c>
    </row>
    <row r="124" spans="1:5" x14ac:dyDescent="0.25">
      <c r="A124" s="37" t="s">
        <v>1217</v>
      </c>
      <c r="B124" s="39"/>
      <c r="C124" s="39">
        <v>67233808</v>
      </c>
      <c r="D124" s="39">
        <v>1000000</v>
      </c>
      <c r="E124" s="39">
        <v>68233808</v>
      </c>
    </row>
    <row r="125" spans="1:5" x14ac:dyDescent="0.25">
      <c r="A125" s="44" t="s">
        <v>1258</v>
      </c>
      <c r="B125" s="39"/>
      <c r="C125" s="39">
        <v>64000000</v>
      </c>
      <c r="D125" s="39">
        <v>2000000</v>
      </c>
      <c r="E125" s="39">
        <v>66000000</v>
      </c>
    </row>
    <row r="126" spans="1:5" x14ac:dyDescent="0.25">
      <c r="A126" s="37" t="s">
        <v>1228</v>
      </c>
      <c r="B126" s="39"/>
      <c r="C126" s="39">
        <v>64000000</v>
      </c>
      <c r="D126" s="39">
        <v>2000000</v>
      </c>
      <c r="E126" s="39">
        <v>66000000</v>
      </c>
    </row>
    <row r="127" spans="1:5" x14ac:dyDescent="0.25">
      <c r="A127" s="44" t="s">
        <v>1259</v>
      </c>
      <c r="B127" s="39"/>
      <c r="C127" s="39">
        <v>36161984</v>
      </c>
      <c r="D127" s="39"/>
      <c r="E127" s="39">
        <v>36161984</v>
      </c>
    </row>
    <row r="128" spans="1:5" x14ac:dyDescent="0.25">
      <c r="A128" s="37" t="s">
        <v>484</v>
      </c>
      <c r="B128" s="39"/>
      <c r="C128" s="39">
        <v>36161984</v>
      </c>
      <c r="D128" s="39"/>
      <c r="E128" s="39">
        <v>36161984</v>
      </c>
    </row>
    <row r="129" spans="1:5" x14ac:dyDescent="0.25">
      <c r="A129" s="44" t="s">
        <v>1260</v>
      </c>
      <c r="B129" s="39"/>
      <c r="C129" s="39"/>
      <c r="D129" s="39">
        <v>453858333</v>
      </c>
      <c r="E129" s="39">
        <v>453858333</v>
      </c>
    </row>
    <row r="130" spans="1:5" x14ac:dyDescent="0.25">
      <c r="A130" s="37" t="s">
        <v>194</v>
      </c>
      <c r="B130" s="39"/>
      <c r="C130" s="39"/>
      <c r="D130" s="39">
        <v>432133333</v>
      </c>
      <c r="E130" s="39">
        <v>432133333</v>
      </c>
    </row>
    <row r="131" spans="1:5" x14ac:dyDescent="0.25">
      <c r="A131" s="37" t="s">
        <v>196</v>
      </c>
      <c r="B131" s="39"/>
      <c r="C131" s="39"/>
      <c r="D131" s="39">
        <v>21725000</v>
      </c>
      <c r="E131" s="39">
        <v>21725000</v>
      </c>
    </row>
    <row r="132" spans="1:5" x14ac:dyDescent="0.25">
      <c r="A132" s="44" t="s">
        <v>752</v>
      </c>
      <c r="B132" s="39">
        <v>1261591299</v>
      </c>
      <c r="C132" s="39">
        <v>1925529738</v>
      </c>
      <c r="D132" s="39">
        <v>1112663799</v>
      </c>
      <c r="E132" s="39">
        <v>4299784836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57"/>
  <sheetViews>
    <sheetView workbookViewId="0">
      <selection activeCell="E5" sqref="E5"/>
    </sheetView>
  </sheetViews>
  <sheetFormatPr baseColWidth="10" defaultRowHeight="15" x14ac:dyDescent="0.25"/>
  <cols>
    <col min="1" max="1" width="18.7109375" customWidth="1"/>
    <col min="2" max="2" width="28.5703125" customWidth="1"/>
  </cols>
  <sheetData>
    <row r="1" spans="1:6" x14ac:dyDescent="0.25">
      <c r="A1" t="s">
        <v>1192</v>
      </c>
      <c r="B1" t="s">
        <v>1193</v>
      </c>
      <c r="C1" t="s">
        <v>1194</v>
      </c>
      <c r="D1" t="s">
        <v>1195</v>
      </c>
      <c r="E1" t="s">
        <v>1196</v>
      </c>
      <c r="F1" t="s">
        <v>1196</v>
      </c>
    </row>
    <row r="2" spans="1:6" hidden="1" x14ac:dyDescent="0.25">
      <c r="A2" t="s">
        <v>764</v>
      </c>
      <c r="B2" t="s">
        <v>766</v>
      </c>
      <c r="C2">
        <v>323654112</v>
      </c>
      <c r="D2" t="str">
        <f t="shared" ref="D2:D65" si="0">+MID(A2,4,1)</f>
        <v>1</v>
      </c>
      <c r="E2" t="str">
        <f t="shared" ref="E2:E65" si="1">+MID(A2,9,4)</f>
        <v>0.01</v>
      </c>
      <c r="F2" t="str">
        <f t="shared" ref="F2:F65" si="2">+MID(A2,9,7)</f>
        <v>0.01.01</v>
      </c>
    </row>
    <row r="3" spans="1:6" hidden="1" x14ac:dyDescent="0.25">
      <c r="A3" t="s">
        <v>765</v>
      </c>
      <c r="B3" t="s">
        <v>767</v>
      </c>
      <c r="C3">
        <v>24455964</v>
      </c>
      <c r="D3" t="str">
        <f t="shared" si="0"/>
        <v>1</v>
      </c>
      <c r="E3" t="str">
        <f t="shared" si="1"/>
        <v>0.01</v>
      </c>
      <c r="F3" t="str">
        <f t="shared" si="2"/>
        <v>0.01.03</v>
      </c>
    </row>
    <row r="4" spans="1:6" hidden="1" x14ac:dyDescent="0.25">
      <c r="A4" t="s">
        <v>768</v>
      </c>
      <c r="B4" t="s">
        <v>771</v>
      </c>
      <c r="C4">
        <v>400000</v>
      </c>
      <c r="D4" t="str">
        <f t="shared" si="0"/>
        <v>1</v>
      </c>
      <c r="E4" t="str">
        <f t="shared" si="1"/>
        <v>0.02</v>
      </c>
      <c r="F4" t="str">
        <f t="shared" si="2"/>
        <v>0.02.01</v>
      </c>
    </row>
    <row r="5" spans="1:6" hidden="1" x14ac:dyDescent="0.25">
      <c r="A5" t="s">
        <v>769</v>
      </c>
      <c r="B5" t="s">
        <v>772</v>
      </c>
      <c r="C5">
        <v>1690500</v>
      </c>
      <c r="D5" t="str">
        <f t="shared" si="0"/>
        <v>1</v>
      </c>
      <c r="E5" t="str">
        <f t="shared" si="1"/>
        <v>0.02</v>
      </c>
      <c r="F5" t="str">
        <f t="shared" si="2"/>
        <v>0.02.03</v>
      </c>
    </row>
    <row r="6" spans="1:6" hidden="1" x14ac:dyDescent="0.25">
      <c r="A6" t="s">
        <v>770</v>
      </c>
      <c r="B6" t="s">
        <v>773</v>
      </c>
      <c r="C6">
        <v>50433144</v>
      </c>
      <c r="D6" t="str">
        <f t="shared" si="0"/>
        <v>1</v>
      </c>
      <c r="E6" t="str">
        <f t="shared" si="1"/>
        <v>0.02</v>
      </c>
      <c r="F6" t="str">
        <f t="shared" si="2"/>
        <v>0.02.05</v>
      </c>
    </row>
    <row r="7" spans="1:6" hidden="1" x14ac:dyDescent="0.25">
      <c r="A7" t="s">
        <v>774</v>
      </c>
      <c r="B7" t="s">
        <v>778</v>
      </c>
      <c r="C7">
        <v>55394940</v>
      </c>
      <c r="D7" t="str">
        <f t="shared" si="0"/>
        <v>1</v>
      </c>
      <c r="E7" t="str">
        <f t="shared" si="1"/>
        <v>0.03</v>
      </c>
      <c r="F7" t="str">
        <f t="shared" si="2"/>
        <v>0.03.01</v>
      </c>
    </row>
    <row r="8" spans="1:6" hidden="1" x14ac:dyDescent="0.25">
      <c r="A8" t="s">
        <v>775</v>
      </c>
      <c r="B8" t="s">
        <v>779</v>
      </c>
      <c r="C8">
        <v>72637172</v>
      </c>
      <c r="D8" t="str">
        <f t="shared" si="0"/>
        <v>1</v>
      </c>
      <c r="E8" t="str">
        <f t="shared" si="1"/>
        <v>0.03</v>
      </c>
      <c r="F8" t="str">
        <f t="shared" si="2"/>
        <v>0.03.02</v>
      </c>
    </row>
    <row r="9" spans="1:6" hidden="1" x14ac:dyDescent="0.25">
      <c r="A9" t="s">
        <v>776</v>
      </c>
      <c r="B9" t="s">
        <v>780</v>
      </c>
      <c r="C9">
        <v>43155187</v>
      </c>
      <c r="D9" t="str">
        <f t="shared" si="0"/>
        <v>1</v>
      </c>
      <c r="E9" t="str">
        <f t="shared" si="1"/>
        <v>0.03</v>
      </c>
      <c r="F9" t="str">
        <f t="shared" si="2"/>
        <v>0.03.03</v>
      </c>
    </row>
    <row r="10" spans="1:6" hidden="1" x14ac:dyDescent="0.25">
      <c r="A10" t="s">
        <v>777</v>
      </c>
      <c r="B10" t="s">
        <v>781</v>
      </c>
      <c r="C10">
        <v>39836783</v>
      </c>
      <c r="D10" t="str">
        <f t="shared" si="0"/>
        <v>1</v>
      </c>
      <c r="E10" t="str">
        <f t="shared" si="1"/>
        <v>0.03</v>
      </c>
      <c r="F10" t="str">
        <f t="shared" si="2"/>
        <v>0.03.04</v>
      </c>
    </row>
    <row r="11" spans="1:6" hidden="1" x14ac:dyDescent="0.25">
      <c r="A11" t="s">
        <v>782</v>
      </c>
      <c r="B11" t="s">
        <v>784</v>
      </c>
      <c r="C11">
        <v>47921426</v>
      </c>
      <c r="D11" t="str">
        <f t="shared" si="0"/>
        <v>1</v>
      </c>
      <c r="E11" t="str">
        <f t="shared" si="1"/>
        <v>0.04</v>
      </c>
      <c r="F11" t="str">
        <f t="shared" si="2"/>
        <v>0.04.01</v>
      </c>
    </row>
    <row r="12" spans="1:6" hidden="1" x14ac:dyDescent="0.25">
      <c r="A12" t="s">
        <v>783</v>
      </c>
      <c r="B12" t="s">
        <v>785</v>
      </c>
      <c r="C12">
        <v>2590347</v>
      </c>
      <c r="D12" t="str">
        <f t="shared" si="0"/>
        <v>1</v>
      </c>
      <c r="E12" t="str">
        <f t="shared" si="1"/>
        <v>0.04</v>
      </c>
      <c r="F12" t="str">
        <f t="shared" si="2"/>
        <v>0.04.05</v>
      </c>
    </row>
    <row r="13" spans="1:6" hidden="1" x14ac:dyDescent="0.25">
      <c r="A13" t="s">
        <v>786</v>
      </c>
      <c r="B13" t="s">
        <v>789</v>
      </c>
      <c r="C13">
        <v>28079365</v>
      </c>
      <c r="D13" t="str">
        <f t="shared" si="0"/>
        <v>1</v>
      </c>
      <c r="E13" t="str">
        <f t="shared" si="1"/>
        <v>0.05</v>
      </c>
      <c r="F13" t="str">
        <f t="shared" si="2"/>
        <v>0.05.01</v>
      </c>
    </row>
    <row r="14" spans="1:6" hidden="1" x14ac:dyDescent="0.25">
      <c r="A14" t="s">
        <v>787</v>
      </c>
      <c r="B14" t="s">
        <v>790</v>
      </c>
      <c r="C14">
        <v>15542084</v>
      </c>
      <c r="D14" t="str">
        <f t="shared" si="0"/>
        <v>1</v>
      </c>
      <c r="E14" t="str">
        <f t="shared" si="1"/>
        <v>0.05</v>
      </c>
      <c r="F14" t="str">
        <f t="shared" si="2"/>
        <v>0.05.02</v>
      </c>
    </row>
    <row r="15" spans="1:6" hidden="1" x14ac:dyDescent="0.25">
      <c r="A15" t="s">
        <v>788</v>
      </c>
      <c r="B15" t="s">
        <v>791</v>
      </c>
      <c r="C15">
        <v>7771042</v>
      </c>
      <c r="D15" t="str">
        <f t="shared" si="0"/>
        <v>1</v>
      </c>
      <c r="E15" t="str">
        <f t="shared" si="1"/>
        <v>0.05</v>
      </c>
      <c r="F15" t="str">
        <f t="shared" si="2"/>
        <v>0.05.03</v>
      </c>
    </row>
    <row r="16" spans="1:6" hidden="1" x14ac:dyDescent="0.25">
      <c r="A16" t="s">
        <v>199</v>
      </c>
      <c r="B16" t="s">
        <v>11</v>
      </c>
      <c r="C16">
        <v>1100100</v>
      </c>
      <c r="D16" t="str">
        <f t="shared" si="0"/>
        <v>1</v>
      </c>
      <c r="E16" t="str">
        <f t="shared" si="1"/>
        <v>1.01</v>
      </c>
      <c r="F16" t="str">
        <f t="shared" si="2"/>
        <v>1.01.01</v>
      </c>
    </row>
    <row r="17" spans="1:6" hidden="1" x14ac:dyDescent="0.25">
      <c r="A17" t="s">
        <v>201</v>
      </c>
      <c r="B17" t="s">
        <v>203</v>
      </c>
      <c r="C17">
        <v>1250000</v>
      </c>
      <c r="D17" t="str">
        <f t="shared" si="0"/>
        <v>1</v>
      </c>
      <c r="E17" t="str">
        <f t="shared" si="1"/>
        <v>1.01</v>
      </c>
      <c r="F17" t="str">
        <f t="shared" si="2"/>
        <v>1.01.03</v>
      </c>
    </row>
    <row r="18" spans="1:6" hidden="1" x14ac:dyDescent="0.25">
      <c r="A18" t="s">
        <v>204</v>
      </c>
      <c r="B18" t="s">
        <v>15</v>
      </c>
      <c r="C18">
        <v>550000</v>
      </c>
      <c r="D18" t="str">
        <f t="shared" si="0"/>
        <v>1</v>
      </c>
      <c r="E18" t="str">
        <f t="shared" si="1"/>
        <v>1.01</v>
      </c>
      <c r="F18" t="str">
        <f t="shared" si="2"/>
        <v>1.01.04</v>
      </c>
    </row>
    <row r="19" spans="1:6" hidden="1" x14ac:dyDescent="0.25">
      <c r="A19" t="s">
        <v>206</v>
      </c>
      <c r="B19" t="s">
        <v>27</v>
      </c>
      <c r="C19">
        <v>600000</v>
      </c>
      <c r="D19" t="str">
        <f t="shared" si="0"/>
        <v>1</v>
      </c>
      <c r="E19" t="str">
        <f t="shared" si="1"/>
        <v>1.02</v>
      </c>
      <c r="F19" t="str">
        <f t="shared" si="2"/>
        <v>1.02.04</v>
      </c>
    </row>
    <row r="20" spans="1:6" hidden="1" x14ac:dyDescent="0.25">
      <c r="A20" t="s">
        <v>208</v>
      </c>
      <c r="B20" t="s">
        <v>33</v>
      </c>
      <c r="C20">
        <v>1000000</v>
      </c>
      <c r="D20" t="str">
        <f t="shared" si="0"/>
        <v>1</v>
      </c>
      <c r="E20" t="str">
        <f t="shared" si="1"/>
        <v>1.03</v>
      </c>
      <c r="F20" t="str">
        <f t="shared" si="2"/>
        <v>1.03.01</v>
      </c>
    </row>
    <row r="21" spans="1:6" hidden="1" x14ac:dyDescent="0.25">
      <c r="A21" t="s">
        <v>792</v>
      </c>
      <c r="B21" t="s">
        <v>35</v>
      </c>
      <c r="C21">
        <v>900000</v>
      </c>
      <c r="D21" t="str">
        <f t="shared" si="0"/>
        <v>1</v>
      </c>
      <c r="E21" t="str">
        <f t="shared" si="1"/>
        <v>1.03</v>
      </c>
      <c r="F21" t="str">
        <f t="shared" si="2"/>
        <v>1.03.02</v>
      </c>
    </row>
    <row r="22" spans="1:6" hidden="1" x14ac:dyDescent="0.25">
      <c r="A22" t="s">
        <v>793</v>
      </c>
      <c r="B22" t="s">
        <v>37</v>
      </c>
      <c r="C22">
        <v>871831</v>
      </c>
      <c r="D22" t="str">
        <f t="shared" si="0"/>
        <v>1</v>
      </c>
      <c r="E22" t="str">
        <f t="shared" si="1"/>
        <v>1.03</v>
      </c>
      <c r="F22" t="str">
        <f t="shared" si="2"/>
        <v>1.03.03</v>
      </c>
    </row>
    <row r="23" spans="1:6" hidden="1" x14ac:dyDescent="0.25">
      <c r="A23" t="s">
        <v>210</v>
      </c>
      <c r="B23" t="s">
        <v>39</v>
      </c>
      <c r="C23">
        <v>1500000</v>
      </c>
      <c r="D23" t="str">
        <f t="shared" si="0"/>
        <v>1</v>
      </c>
      <c r="E23" t="str">
        <f t="shared" si="1"/>
        <v>1.03</v>
      </c>
      <c r="F23" t="str">
        <f t="shared" si="2"/>
        <v>1.03.04</v>
      </c>
    </row>
    <row r="24" spans="1:6" hidden="1" x14ac:dyDescent="0.25">
      <c r="A24" t="s">
        <v>212</v>
      </c>
      <c r="B24" t="s">
        <v>41</v>
      </c>
      <c r="C24">
        <v>10756766</v>
      </c>
      <c r="D24" t="str">
        <f t="shared" si="0"/>
        <v>1</v>
      </c>
      <c r="E24" t="str">
        <f t="shared" si="1"/>
        <v>1.03</v>
      </c>
      <c r="F24" t="str">
        <f t="shared" si="2"/>
        <v>1.03.06</v>
      </c>
    </row>
    <row r="25" spans="1:6" hidden="1" x14ac:dyDescent="0.25">
      <c r="A25" t="s">
        <v>214</v>
      </c>
      <c r="B25" t="s">
        <v>43</v>
      </c>
      <c r="C25">
        <v>500000</v>
      </c>
      <c r="D25" t="str">
        <f t="shared" si="0"/>
        <v>1</v>
      </c>
      <c r="E25" t="str">
        <f t="shared" si="1"/>
        <v>1.03</v>
      </c>
      <c r="F25" t="str">
        <f t="shared" si="2"/>
        <v>1.03.07</v>
      </c>
    </row>
    <row r="26" spans="1:6" hidden="1" x14ac:dyDescent="0.25">
      <c r="A26" t="s">
        <v>794</v>
      </c>
      <c r="B26" t="s">
        <v>49</v>
      </c>
      <c r="C26">
        <v>500000</v>
      </c>
      <c r="D26" t="str">
        <f t="shared" si="0"/>
        <v>1</v>
      </c>
      <c r="E26" t="str">
        <f t="shared" si="1"/>
        <v>1.04</v>
      </c>
      <c r="F26" t="str">
        <f t="shared" si="2"/>
        <v>1.04.02</v>
      </c>
    </row>
    <row r="27" spans="1:6" hidden="1" x14ac:dyDescent="0.25">
      <c r="A27" t="s">
        <v>795</v>
      </c>
      <c r="B27" t="s">
        <v>53</v>
      </c>
      <c r="C27">
        <v>500000</v>
      </c>
      <c r="D27" t="str">
        <f t="shared" si="0"/>
        <v>1</v>
      </c>
      <c r="E27" t="str">
        <f t="shared" si="1"/>
        <v>1.04</v>
      </c>
      <c r="F27" t="str">
        <f t="shared" si="2"/>
        <v>1.04.04</v>
      </c>
    </row>
    <row r="28" spans="1:6" hidden="1" x14ac:dyDescent="0.25">
      <c r="A28" t="s">
        <v>216</v>
      </c>
      <c r="B28" t="s">
        <v>55</v>
      </c>
      <c r="C28">
        <v>380000</v>
      </c>
      <c r="D28" t="str">
        <f t="shared" si="0"/>
        <v>1</v>
      </c>
      <c r="E28" t="str">
        <f t="shared" si="1"/>
        <v>1.04</v>
      </c>
      <c r="F28" t="str">
        <f t="shared" si="2"/>
        <v>1.04.06</v>
      </c>
    </row>
    <row r="29" spans="1:6" hidden="1" x14ac:dyDescent="0.25">
      <c r="A29" t="s">
        <v>218</v>
      </c>
      <c r="B29" t="s">
        <v>57</v>
      </c>
      <c r="C29">
        <v>920000</v>
      </c>
      <c r="D29" t="str">
        <f t="shared" si="0"/>
        <v>1</v>
      </c>
      <c r="E29" t="str">
        <f t="shared" si="1"/>
        <v>1.04</v>
      </c>
      <c r="F29" t="str">
        <f t="shared" si="2"/>
        <v>1.04.99</v>
      </c>
    </row>
    <row r="30" spans="1:6" hidden="1" x14ac:dyDescent="0.25">
      <c r="A30" t="s">
        <v>222</v>
      </c>
      <c r="B30" t="s">
        <v>67</v>
      </c>
      <c r="C30">
        <v>9161389</v>
      </c>
      <c r="D30" t="str">
        <f t="shared" si="0"/>
        <v>1</v>
      </c>
      <c r="E30" t="str">
        <f t="shared" si="1"/>
        <v>1.06</v>
      </c>
      <c r="F30" t="str">
        <f t="shared" si="2"/>
        <v>1.06.01</v>
      </c>
    </row>
    <row r="31" spans="1:6" hidden="1" x14ac:dyDescent="0.25">
      <c r="A31" t="s">
        <v>796</v>
      </c>
      <c r="B31" t="s">
        <v>71</v>
      </c>
      <c r="C31">
        <v>600000</v>
      </c>
      <c r="D31" t="str">
        <f t="shared" si="0"/>
        <v>1</v>
      </c>
      <c r="E31" t="str">
        <f t="shared" si="1"/>
        <v>1.07</v>
      </c>
      <c r="F31" t="str">
        <f t="shared" si="2"/>
        <v>1.07.01</v>
      </c>
    </row>
    <row r="32" spans="1:6" hidden="1" x14ac:dyDescent="0.25">
      <c r="A32" t="s">
        <v>224</v>
      </c>
      <c r="B32" t="s">
        <v>77</v>
      </c>
      <c r="C32">
        <v>150000</v>
      </c>
      <c r="D32" t="str">
        <f t="shared" si="0"/>
        <v>1</v>
      </c>
      <c r="E32" t="str">
        <f t="shared" si="1"/>
        <v>1.08</v>
      </c>
      <c r="F32" t="str">
        <f t="shared" si="2"/>
        <v>1.08.01</v>
      </c>
    </row>
    <row r="33" spans="1:6" hidden="1" x14ac:dyDescent="0.25">
      <c r="A33" t="s">
        <v>226</v>
      </c>
      <c r="B33" t="s">
        <v>81</v>
      </c>
      <c r="C33">
        <v>500000</v>
      </c>
      <c r="D33" t="str">
        <f t="shared" si="0"/>
        <v>1</v>
      </c>
      <c r="E33" t="str">
        <f t="shared" si="1"/>
        <v>1.08</v>
      </c>
      <c r="F33" t="str">
        <f t="shared" si="2"/>
        <v>1.08.05</v>
      </c>
    </row>
    <row r="34" spans="1:6" hidden="1" x14ac:dyDescent="0.25">
      <c r="A34" t="s">
        <v>228</v>
      </c>
      <c r="B34" t="s">
        <v>83</v>
      </c>
      <c r="C34">
        <v>50000</v>
      </c>
      <c r="D34" t="str">
        <f t="shared" si="0"/>
        <v>1</v>
      </c>
      <c r="E34" t="str">
        <f t="shared" si="1"/>
        <v>1.08</v>
      </c>
      <c r="F34" t="str">
        <f t="shared" si="2"/>
        <v>1.08.06</v>
      </c>
    </row>
    <row r="35" spans="1:6" hidden="1" x14ac:dyDescent="0.25">
      <c r="A35" t="s">
        <v>230</v>
      </c>
      <c r="B35" t="s">
        <v>85</v>
      </c>
      <c r="C35">
        <v>360000</v>
      </c>
      <c r="D35" t="str">
        <f t="shared" si="0"/>
        <v>1</v>
      </c>
      <c r="E35" t="str">
        <f t="shared" si="1"/>
        <v>1.08</v>
      </c>
      <c r="F35" t="str">
        <f t="shared" si="2"/>
        <v>1.08.07</v>
      </c>
    </row>
    <row r="36" spans="1:6" hidden="1" x14ac:dyDescent="0.25">
      <c r="A36" t="s">
        <v>232</v>
      </c>
      <c r="B36" t="s">
        <v>87</v>
      </c>
      <c r="C36">
        <v>700000</v>
      </c>
      <c r="D36" t="str">
        <f t="shared" si="0"/>
        <v>1</v>
      </c>
      <c r="E36" t="str">
        <f t="shared" si="1"/>
        <v>1.08</v>
      </c>
      <c r="F36" t="str">
        <f t="shared" si="2"/>
        <v>1.08.08</v>
      </c>
    </row>
    <row r="37" spans="1:6" hidden="1" x14ac:dyDescent="0.25">
      <c r="A37" t="s">
        <v>234</v>
      </c>
      <c r="B37" t="s">
        <v>89</v>
      </c>
      <c r="C37">
        <v>400000</v>
      </c>
      <c r="D37" t="str">
        <f t="shared" si="0"/>
        <v>1</v>
      </c>
      <c r="E37" t="str">
        <f t="shared" si="1"/>
        <v>1.08</v>
      </c>
      <c r="F37" t="str">
        <f t="shared" si="2"/>
        <v>1.08.99</v>
      </c>
    </row>
    <row r="38" spans="1:6" hidden="1" x14ac:dyDescent="0.25">
      <c r="A38" t="s">
        <v>236</v>
      </c>
      <c r="B38" t="s">
        <v>93</v>
      </c>
      <c r="C38">
        <v>550000</v>
      </c>
      <c r="D38" t="str">
        <f t="shared" si="0"/>
        <v>1</v>
      </c>
      <c r="E38" t="str">
        <f t="shared" si="1"/>
        <v>1.09</v>
      </c>
      <c r="F38" t="str">
        <f t="shared" si="2"/>
        <v>1.09.99</v>
      </c>
    </row>
    <row r="39" spans="1:6" hidden="1" x14ac:dyDescent="0.25">
      <c r="A39" t="s">
        <v>238</v>
      </c>
      <c r="B39" t="s">
        <v>97</v>
      </c>
      <c r="C39">
        <v>5000</v>
      </c>
      <c r="D39" t="str">
        <f t="shared" si="0"/>
        <v>1</v>
      </c>
      <c r="E39" t="str">
        <f t="shared" si="1"/>
        <v>1.99</v>
      </c>
      <c r="F39" t="str">
        <f t="shared" si="2"/>
        <v>1.99.99</v>
      </c>
    </row>
    <row r="40" spans="1:6" hidden="1" x14ac:dyDescent="0.25">
      <c r="A40" t="s">
        <v>240</v>
      </c>
      <c r="B40" t="s">
        <v>103</v>
      </c>
      <c r="C40">
        <v>1600000</v>
      </c>
      <c r="D40" t="str">
        <f t="shared" si="0"/>
        <v>1</v>
      </c>
      <c r="E40" t="str">
        <f t="shared" si="1"/>
        <v>2.01</v>
      </c>
      <c r="F40" t="str">
        <f t="shared" si="2"/>
        <v>2.01.01</v>
      </c>
    </row>
    <row r="41" spans="1:6" hidden="1" x14ac:dyDescent="0.25">
      <c r="A41" t="s">
        <v>242</v>
      </c>
      <c r="B41" t="s">
        <v>105</v>
      </c>
      <c r="C41">
        <v>200000</v>
      </c>
      <c r="D41" t="str">
        <f t="shared" si="0"/>
        <v>1</v>
      </c>
      <c r="E41" t="str">
        <f t="shared" si="1"/>
        <v>2.01</v>
      </c>
      <c r="F41" t="str">
        <f t="shared" si="2"/>
        <v>2.01.02</v>
      </c>
    </row>
    <row r="42" spans="1:6" hidden="1" x14ac:dyDescent="0.25">
      <c r="A42" t="s">
        <v>244</v>
      </c>
      <c r="B42" t="s">
        <v>107</v>
      </c>
      <c r="C42">
        <v>960000</v>
      </c>
      <c r="D42" t="str">
        <f t="shared" si="0"/>
        <v>1</v>
      </c>
      <c r="E42" t="str">
        <f t="shared" si="1"/>
        <v>2.01</v>
      </c>
      <c r="F42" t="str">
        <f t="shared" si="2"/>
        <v>2.01.04</v>
      </c>
    </row>
    <row r="43" spans="1:6" hidden="1" x14ac:dyDescent="0.25">
      <c r="A43" t="s">
        <v>246</v>
      </c>
      <c r="B43" t="s">
        <v>248</v>
      </c>
      <c r="C43">
        <v>750000</v>
      </c>
      <c r="D43" t="str">
        <f t="shared" si="0"/>
        <v>1</v>
      </c>
      <c r="E43" t="str">
        <f t="shared" si="1"/>
        <v>2.01</v>
      </c>
      <c r="F43" t="str">
        <f t="shared" si="2"/>
        <v>2.01.99</v>
      </c>
    </row>
    <row r="44" spans="1:6" hidden="1" x14ac:dyDescent="0.25">
      <c r="A44" t="s">
        <v>249</v>
      </c>
      <c r="B44" t="s">
        <v>119</v>
      </c>
      <c r="C44">
        <v>110000</v>
      </c>
      <c r="D44" t="str">
        <f t="shared" si="0"/>
        <v>1</v>
      </c>
      <c r="E44" t="str">
        <f t="shared" si="1"/>
        <v>2.03</v>
      </c>
      <c r="F44" t="str">
        <f t="shared" si="2"/>
        <v>2.03.01</v>
      </c>
    </row>
    <row r="45" spans="1:6" hidden="1" x14ac:dyDescent="0.25">
      <c r="A45" t="s">
        <v>251</v>
      </c>
      <c r="B45" t="s">
        <v>125</v>
      </c>
      <c r="C45">
        <v>49000</v>
      </c>
      <c r="D45" t="str">
        <f t="shared" si="0"/>
        <v>1</v>
      </c>
      <c r="E45" t="str">
        <f t="shared" si="1"/>
        <v>2.03</v>
      </c>
      <c r="F45" t="str">
        <f t="shared" si="2"/>
        <v>2.03.04</v>
      </c>
    </row>
    <row r="46" spans="1:6" hidden="1" x14ac:dyDescent="0.25">
      <c r="A46" t="s">
        <v>253</v>
      </c>
      <c r="B46" t="s">
        <v>129</v>
      </c>
      <c r="C46">
        <v>165000</v>
      </c>
      <c r="D46" t="str">
        <f t="shared" si="0"/>
        <v>1</v>
      </c>
      <c r="E46" t="str">
        <f t="shared" si="1"/>
        <v>2.03</v>
      </c>
      <c r="F46" t="str">
        <f t="shared" si="2"/>
        <v>2.03.06</v>
      </c>
    </row>
    <row r="47" spans="1:6" hidden="1" x14ac:dyDescent="0.25">
      <c r="A47" t="s">
        <v>255</v>
      </c>
      <c r="B47" t="s">
        <v>135</v>
      </c>
      <c r="C47">
        <v>183000</v>
      </c>
      <c r="D47" t="str">
        <f t="shared" si="0"/>
        <v>1</v>
      </c>
      <c r="E47" t="str">
        <f t="shared" si="1"/>
        <v>2.04</v>
      </c>
      <c r="F47" t="str">
        <f t="shared" si="2"/>
        <v>2.04.01</v>
      </c>
    </row>
    <row r="48" spans="1:6" hidden="1" x14ac:dyDescent="0.25">
      <c r="A48" t="s">
        <v>257</v>
      </c>
      <c r="B48" t="s">
        <v>137</v>
      </c>
      <c r="C48">
        <v>1000000</v>
      </c>
      <c r="D48" t="str">
        <f t="shared" si="0"/>
        <v>1</v>
      </c>
      <c r="E48" t="str">
        <f t="shared" si="1"/>
        <v>2.04</v>
      </c>
      <c r="F48" t="str">
        <f t="shared" si="2"/>
        <v>2.04.02</v>
      </c>
    </row>
    <row r="49" spans="1:6" hidden="1" x14ac:dyDescent="0.25">
      <c r="A49" t="s">
        <v>259</v>
      </c>
      <c r="B49" t="s">
        <v>141</v>
      </c>
      <c r="C49">
        <v>550570</v>
      </c>
      <c r="D49" t="str">
        <f t="shared" si="0"/>
        <v>1</v>
      </c>
      <c r="E49" t="str">
        <f t="shared" si="1"/>
        <v>2.99</v>
      </c>
      <c r="F49" t="str">
        <f t="shared" si="2"/>
        <v>2.99.01</v>
      </c>
    </row>
    <row r="50" spans="1:6" hidden="1" x14ac:dyDescent="0.25">
      <c r="A50" t="s">
        <v>264</v>
      </c>
      <c r="B50" t="s">
        <v>143</v>
      </c>
      <c r="C50">
        <v>1810647</v>
      </c>
      <c r="D50" t="str">
        <f t="shared" si="0"/>
        <v>1</v>
      </c>
      <c r="E50" t="str">
        <f t="shared" si="1"/>
        <v>2.99</v>
      </c>
      <c r="F50" t="str">
        <f t="shared" si="2"/>
        <v>2.99.03</v>
      </c>
    </row>
    <row r="51" spans="1:6" hidden="1" x14ac:dyDescent="0.25">
      <c r="A51" t="s">
        <v>266</v>
      </c>
      <c r="B51" t="s">
        <v>145</v>
      </c>
      <c r="C51">
        <v>942350</v>
      </c>
      <c r="D51" t="str">
        <f t="shared" si="0"/>
        <v>1</v>
      </c>
      <c r="E51" t="str">
        <f t="shared" si="1"/>
        <v>2.99</v>
      </c>
      <c r="F51" t="str">
        <f t="shared" si="2"/>
        <v>2.99.04</v>
      </c>
    </row>
    <row r="52" spans="1:6" hidden="1" x14ac:dyDescent="0.25">
      <c r="A52" t="s">
        <v>268</v>
      </c>
      <c r="B52" t="s">
        <v>147</v>
      </c>
      <c r="C52">
        <v>240000</v>
      </c>
      <c r="D52" t="str">
        <f t="shared" si="0"/>
        <v>1</v>
      </c>
      <c r="E52" t="str">
        <f t="shared" si="1"/>
        <v>2.99</v>
      </c>
      <c r="F52" t="str">
        <f t="shared" si="2"/>
        <v>2.99.05</v>
      </c>
    </row>
    <row r="53" spans="1:6" hidden="1" x14ac:dyDescent="0.25">
      <c r="A53" t="s">
        <v>274</v>
      </c>
      <c r="B53" t="s">
        <v>153</v>
      </c>
      <c r="C53">
        <v>175000</v>
      </c>
      <c r="D53" t="str">
        <f t="shared" si="0"/>
        <v>1</v>
      </c>
      <c r="E53" t="str">
        <f t="shared" si="1"/>
        <v>2.99</v>
      </c>
      <c r="F53" t="str">
        <f t="shared" si="2"/>
        <v>2.99.99</v>
      </c>
    </row>
    <row r="54" spans="1:6" hidden="1" x14ac:dyDescent="0.25">
      <c r="A54" t="s">
        <v>279</v>
      </c>
      <c r="B54" t="s">
        <v>161</v>
      </c>
      <c r="C54">
        <v>380000</v>
      </c>
      <c r="D54" t="str">
        <f t="shared" si="0"/>
        <v>1</v>
      </c>
      <c r="E54" t="str">
        <f t="shared" si="1"/>
        <v>5.01</v>
      </c>
      <c r="F54" t="str">
        <f t="shared" si="2"/>
        <v>5.01.03</v>
      </c>
    </row>
    <row r="55" spans="1:6" hidden="1" x14ac:dyDescent="0.25">
      <c r="A55" t="s">
        <v>281</v>
      </c>
      <c r="B55" t="s">
        <v>163</v>
      </c>
      <c r="C55">
        <v>640000</v>
      </c>
      <c r="D55" t="str">
        <f t="shared" si="0"/>
        <v>1</v>
      </c>
      <c r="E55" t="str">
        <f t="shared" si="1"/>
        <v>5.01</v>
      </c>
      <c r="F55" t="str">
        <f t="shared" si="2"/>
        <v>5.01.04</v>
      </c>
    </row>
    <row r="56" spans="1:6" hidden="1" x14ac:dyDescent="0.25">
      <c r="A56" t="s">
        <v>797</v>
      </c>
      <c r="B56" t="s">
        <v>165</v>
      </c>
      <c r="C56">
        <v>1330650</v>
      </c>
      <c r="D56" t="str">
        <f t="shared" si="0"/>
        <v>1</v>
      </c>
      <c r="E56" t="str">
        <f t="shared" si="1"/>
        <v>5.01</v>
      </c>
      <c r="F56" t="str">
        <f t="shared" si="2"/>
        <v>5.01.05</v>
      </c>
    </row>
    <row r="57" spans="1:6" hidden="1" x14ac:dyDescent="0.25">
      <c r="A57" t="s">
        <v>283</v>
      </c>
      <c r="B57" t="s">
        <v>285</v>
      </c>
      <c r="C57">
        <v>350000</v>
      </c>
      <c r="D57" t="str">
        <f t="shared" si="0"/>
        <v>1</v>
      </c>
      <c r="E57" t="str">
        <f t="shared" si="1"/>
        <v>5.01</v>
      </c>
      <c r="F57" t="str">
        <f t="shared" si="2"/>
        <v>5.01.06</v>
      </c>
    </row>
    <row r="58" spans="1:6" hidden="1" x14ac:dyDescent="0.25">
      <c r="A58" t="s">
        <v>286</v>
      </c>
      <c r="B58" t="s">
        <v>169</v>
      </c>
      <c r="C58">
        <v>523000</v>
      </c>
      <c r="D58" t="str">
        <f t="shared" si="0"/>
        <v>1</v>
      </c>
      <c r="E58" t="str">
        <f t="shared" si="1"/>
        <v>5.01</v>
      </c>
      <c r="F58" t="str">
        <f t="shared" si="2"/>
        <v>5.01.99</v>
      </c>
    </row>
    <row r="59" spans="1:6" hidden="1" x14ac:dyDescent="0.25">
      <c r="A59" t="s">
        <v>798</v>
      </c>
      <c r="B59" t="s">
        <v>177</v>
      </c>
      <c r="C59">
        <v>1000000</v>
      </c>
      <c r="D59" t="str">
        <f t="shared" si="0"/>
        <v>1</v>
      </c>
      <c r="E59" t="str">
        <f t="shared" si="1"/>
        <v>5.99</v>
      </c>
      <c r="F59" t="str">
        <f t="shared" si="2"/>
        <v>5.99.03</v>
      </c>
    </row>
    <row r="60" spans="1:6" hidden="1" x14ac:dyDescent="0.25">
      <c r="A60" t="s">
        <v>799</v>
      </c>
      <c r="B60" t="s">
        <v>800</v>
      </c>
      <c r="C60">
        <v>100000</v>
      </c>
      <c r="D60" t="str">
        <f t="shared" si="0"/>
        <v>1</v>
      </c>
      <c r="E60" t="str">
        <f t="shared" si="1"/>
        <v>6.02</v>
      </c>
      <c r="F60" t="str">
        <f t="shared" si="2"/>
        <v>6.02.03</v>
      </c>
    </row>
    <row r="61" spans="1:6" hidden="1" x14ac:dyDescent="0.25">
      <c r="A61" t="s">
        <v>801</v>
      </c>
      <c r="B61" t="s">
        <v>803</v>
      </c>
      <c r="C61">
        <v>5180695</v>
      </c>
      <c r="D61" t="str">
        <f t="shared" si="0"/>
        <v>1</v>
      </c>
      <c r="E61" t="str">
        <f t="shared" si="1"/>
        <v>6.03</v>
      </c>
      <c r="F61" t="str">
        <f t="shared" si="2"/>
        <v>6.03.01</v>
      </c>
    </row>
    <row r="62" spans="1:6" hidden="1" x14ac:dyDescent="0.25">
      <c r="A62" t="s">
        <v>802</v>
      </c>
      <c r="B62" t="s">
        <v>804</v>
      </c>
      <c r="C62">
        <v>2590347</v>
      </c>
      <c r="D62" t="str">
        <f t="shared" si="0"/>
        <v>1</v>
      </c>
      <c r="E62" t="str">
        <f t="shared" si="1"/>
        <v>6.03</v>
      </c>
      <c r="F62" t="str">
        <f t="shared" si="2"/>
        <v>6.03.99</v>
      </c>
    </row>
    <row r="63" spans="1:6" hidden="1" x14ac:dyDescent="0.25">
      <c r="A63" t="s">
        <v>805</v>
      </c>
      <c r="B63" t="s">
        <v>806</v>
      </c>
      <c r="C63">
        <v>424536</v>
      </c>
      <c r="D63" t="str">
        <f t="shared" si="0"/>
        <v>1</v>
      </c>
      <c r="E63" t="str">
        <f t="shared" si="1"/>
        <v>9.02</v>
      </c>
      <c r="F63" t="str">
        <f t="shared" si="2"/>
        <v>9.02.01</v>
      </c>
    </row>
    <row r="64" spans="1:6" hidden="1" x14ac:dyDescent="0.25">
      <c r="A64" t="s">
        <v>807</v>
      </c>
      <c r="B64" t="s">
        <v>766</v>
      </c>
      <c r="C64">
        <v>31911228</v>
      </c>
      <c r="D64" t="str">
        <f t="shared" si="0"/>
        <v>1</v>
      </c>
      <c r="E64" t="str">
        <f t="shared" si="1"/>
        <v>0.01</v>
      </c>
      <c r="F64" t="str">
        <f t="shared" si="2"/>
        <v>0.01.01</v>
      </c>
    </row>
    <row r="65" spans="1:6" hidden="1" x14ac:dyDescent="0.25">
      <c r="A65" t="s">
        <v>808</v>
      </c>
      <c r="B65" t="s">
        <v>778</v>
      </c>
      <c r="C65">
        <v>6551444</v>
      </c>
      <c r="D65" t="str">
        <f t="shared" si="0"/>
        <v>1</v>
      </c>
      <c r="E65" t="str">
        <f t="shared" si="1"/>
        <v>0.03</v>
      </c>
      <c r="F65" t="str">
        <f t="shared" si="2"/>
        <v>0.03.01</v>
      </c>
    </row>
    <row r="66" spans="1:6" hidden="1" x14ac:dyDescent="0.25">
      <c r="A66" t="s">
        <v>809</v>
      </c>
      <c r="B66" t="s">
        <v>779</v>
      </c>
      <c r="C66">
        <v>20742298</v>
      </c>
      <c r="D66" t="str">
        <f t="shared" ref="D66:D129" si="3">+MID(A66,4,1)</f>
        <v>1</v>
      </c>
      <c r="E66" t="str">
        <f t="shared" ref="E66:E129" si="4">+MID(A66,9,4)</f>
        <v>0.03</v>
      </c>
      <c r="F66" t="str">
        <f t="shared" ref="F66:F129" si="5">+MID(A66,9,7)</f>
        <v>0.03.02</v>
      </c>
    </row>
    <row r="67" spans="1:6" hidden="1" x14ac:dyDescent="0.25">
      <c r="A67" t="s">
        <v>810</v>
      </c>
      <c r="B67" t="s">
        <v>780</v>
      </c>
      <c r="C67">
        <v>5342591</v>
      </c>
      <c r="D67" t="str">
        <f t="shared" si="3"/>
        <v>1</v>
      </c>
      <c r="E67" t="str">
        <f t="shared" si="4"/>
        <v>0.03</v>
      </c>
      <c r="F67" t="str">
        <f t="shared" si="5"/>
        <v>0.03.03</v>
      </c>
    </row>
    <row r="68" spans="1:6" hidden="1" x14ac:dyDescent="0.25">
      <c r="A68" t="s">
        <v>811</v>
      </c>
      <c r="B68" t="s">
        <v>781</v>
      </c>
      <c r="C68">
        <v>4931774</v>
      </c>
      <c r="D68" t="str">
        <f t="shared" si="3"/>
        <v>1</v>
      </c>
      <c r="E68" t="str">
        <f t="shared" si="4"/>
        <v>0.03</v>
      </c>
      <c r="F68" t="str">
        <f t="shared" si="5"/>
        <v>0.03.04</v>
      </c>
    </row>
    <row r="69" spans="1:6" hidden="1" x14ac:dyDescent="0.25">
      <c r="A69" t="s">
        <v>812</v>
      </c>
      <c r="B69" t="s">
        <v>784</v>
      </c>
      <c r="C69">
        <v>5932649</v>
      </c>
      <c r="D69" t="str">
        <f t="shared" si="3"/>
        <v>1</v>
      </c>
      <c r="E69" t="str">
        <f t="shared" si="4"/>
        <v>0.04</v>
      </c>
      <c r="F69" t="str">
        <f t="shared" si="5"/>
        <v>0.04.01</v>
      </c>
    </row>
    <row r="70" spans="1:6" hidden="1" x14ac:dyDescent="0.25">
      <c r="A70" t="s">
        <v>813</v>
      </c>
      <c r="B70" t="s">
        <v>785</v>
      </c>
      <c r="C70">
        <v>320684</v>
      </c>
      <c r="D70" t="str">
        <f t="shared" si="3"/>
        <v>1</v>
      </c>
      <c r="E70" t="str">
        <f t="shared" si="4"/>
        <v>0.04</v>
      </c>
      <c r="F70" t="str">
        <f t="shared" si="5"/>
        <v>0.04.05</v>
      </c>
    </row>
    <row r="71" spans="1:6" hidden="1" x14ac:dyDescent="0.25">
      <c r="A71" t="s">
        <v>814</v>
      </c>
      <c r="B71" t="s">
        <v>789</v>
      </c>
      <c r="C71">
        <v>3476212</v>
      </c>
      <c r="D71" t="str">
        <f t="shared" si="3"/>
        <v>1</v>
      </c>
      <c r="E71" t="str">
        <f t="shared" si="4"/>
        <v>0.05</v>
      </c>
      <c r="F71" t="str">
        <f t="shared" si="5"/>
        <v>0.05.01</v>
      </c>
    </row>
    <row r="72" spans="1:6" hidden="1" x14ac:dyDescent="0.25">
      <c r="A72" t="s">
        <v>815</v>
      </c>
      <c r="B72" t="s">
        <v>790</v>
      </c>
      <c r="C72">
        <v>1924102</v>
      </c>
      <c r="D72" t="str">
        <f t="shared" si="3"/>
        <v>1</v>
      </c>
      <c r="E72" t="str">
        <f t="shared" si="4"/>
        <v>0.05</v>
      </c>
      <c r="F72" t="str">
        <f t="shared" si="5"/>
        <v>0.05.02</v>
      </c>
    </row>
    <row r="73" spans="1:6" hidden="1" x14ac:dyDescent="0.25">
      <c r="A73" t="s">
        <v>816</v>
      </c>
      <c r="B73" t="s">
        <v>791</v>
      </c>
      <c r="C73">
        <v>962051</v>
      </c>
      <c r="D73" t="str">
        <f t="shared" si="3"/>
        <v>1</v>
      </c>
      <c r="E73" t="str">
        <f t="shared" si="4"/>
        <v>0.05</v>
      </c>
      <c r="F73" t="str">
        <f t="shared" si="5"/>
        <v>0.05.03</v>
      </c>
    </row>
    <row r="74" spans="1:6" hidden="1" x14ac:dyDescent="0.25">
      <c r="A74" t="s">
        <v>288</v>
      </c>
      <c r="B74" t="s">
        <v>27</v>
      </c>
      <c r="C74">
        <v>200000</v>
      </c>
      <c r="D74" t="str">
        <f t="shared" si="3"/>
        <v>1</v>
      </c>
      <c r="E74" t="str">
        <f t="shared" si="4"/>
        <v>1.02</v>
      </c>
      <c r="F74" t="str">
        <f t="shared" si="5"/>
        <v>1.02.04</v>
      </c>
    </row>
    <row r="75" spans="1:6" hidden="1" x14ac:dyDescent="0.25">
      <c r="A75" t="s">
        <v>289</v>
      </c>
      <c r="B75" t="s">
        <v>291</v>
      </c>
      <c r="C75">
        <v>4400000</v>
      </c>
      <c r="D75" t="str">
        <f t="shared" si="3"/>
        <v>1</v>
      </c>
      <c r="E75" t="str">
        <f t="shared" si="4"/>
        <v>1.04</v>
      </c>
      <c r="F75" t="str">
        <f t="shared" si="5"/>
        <v>1.04.02</v>
      </c>
    </row>
    <row r="76" spans="1:6" hidden="1" x14ac:dyDescent="0.25">
      <c r="A76" t="s">
        <v>292</v>
      </c>
      <c r="B76" t="s">
        <v>61</v>
      </c>
      <c r="C76">
        <v>60000</v>
      </c>
      <c r="D76" t="str">
        <f t="shared" si="3"/>
        <v>1</v>
      </c>
      <c r="E76" t="str">
        <f t="shared" si="4"/>
        <v>1.05</v>
      </c>
      <c r="F76" t="str">
        <f t="shared" si="5"/>
        <v>1.05.01</v>
      </c>
    </row>
    <row r="77" spans="1:6" hidden="1" x14ac:dyDescent="0.25">
      <c r="A77" t="s">
        <v>293</v>
      </c>
      <c r="B77" t="s">
        <v>63</v>
      </c>
      <c r="C77">
        <v>40000</v>
      </c>
      <c r="D77" t="str">
        <f t="shared" si="3"/>
        <v>1</v>
      </c>
      <c r="E77" t="str">
        <f t="shared" si="4"/>
        <v>1.05</v>
      </c>
      <c r="F77" t="str">
        <f t="shared" si="5"/>
        <v>1.05.02</v>
      </c>
    </row>
    <row r="78" spans="1:6" hidden="1" x14ac:dyDescent="0.25">
      <c r="A78" t="s">
        <v>295</v>
      </c>
      <c r="B78" t="s">
        <v>67</v>
      </c>
      <c r="C78">
        <v>1282735</v>
      </c>
      <c r="D78" t="str">
        <f t="shared" si="3"/>
        <v>1</v>
      </c>
      <c r="E78" t="str">
        <f t="shared" si="4"/>
        <v>1.06</v>
      </c>
      <c r="F78" t="str">
        <f t="shared" si="5"/>
        <v>1.06.01</v>
      </c>
    </row>
    <row r="79" spans="1:6" hidden="1" x14ac:dyDescent="0.25">
      <c r="A79" t="s">
        <v>296</v>
      </c>
      <c r="B79" t="s">
        <v>71</v>
      </c>
      <c r="C79">
        <v>1485000</v>
      </c>
      <c r="D79" t="str">
        <f t="shared" si="3"/>
        <v>1</v>
      </c>
      <c r="E79" t="str">
        <f t="shared" si="4"/>
        <v>1.07</v>
      </c>
      <c r="F79" t="str">
        <f t="shared" si="5"/>
        <v>1.07.01</v>
      </c>
    </row>
    <row r="80" spans="1:6" hidden="1" x14ac:dyDescent="0.25">
      <c r="A80" t="s">
        <v>298</v>
      </c>
      <c r="B80" t="s">
        <v>85</v>
      </c>
      <c r="C80">
        <v>75000</v>
      </c>
      <c r="D80" t="str">
        <f t="shared" si="3"/>
        <v>1</v>
      </c>
      <c r="E80" t="str">
        <f t="shared" si="4"/>
        <v>1.08</v>
      </c>
      <c r="F80" t="str">
        <f t="shared" si="5"/>
        <v>1.08.07</v>
      </c>
    </row>
    <row r="81" spans="1:6" hidden="1" x14ac:dyDescent="0.25">
      <c r="A81" t="s">
        <v>299</v>
      </c>
      <c r="B81" t="s">
        <v>87</v>
      </c>
      <c r="C81">
        <v>120000</v>
      </c>
      <c r="D81" t="str">
        <f t="shared" si="3"/>
        <v>1</v>
      </c>
      <c r="E81" t="str">
        <f t="shared" si="4"/>
        <v>1.08</v>
      </c>
      <c r="F81" t="str">
        <f t="shared" si="5"/>
        <v>1.08.08</v>
      </c>
    </row>
    <row r="82" spans="1:6" hidden="1" x14ac:dyDescent="0.25">
      <c r="A82" t="s">
        <v>300</v>
      </c>
      <c r="B82" t="s">
        <v>107</v>
      </c>
      <c r="C82">
        <v>64000</v>
      </c>
      <c r="D82" t="str">
        <f t="shared" si="3"/>
        <v>1</v>
      </c>
      <c r="E82" t="str">
        <f t="shared" si="4"/>
        <v>2.01</v>
      </c>
      <c r="F82" t="str">
        <f t="shared" si="5"/>
        <v>2.01.04</v>
      </c>
    </row>
    <row r="83" spans="1:6" hidden="1" x14ac:dyDescent="0.25">
      <c r="A83" t="s">
        <v>301</v>
      </c>
      <c r="B83" t="s">
        <v>137</v>
      </c>
      <c r="C83">
        <v>30000</v>
      </c>
      <c r="D83" t="str">
        <f t="shared" si="3"/>
        <v>1</v>
      </c>
      <c r="E83" t="str">
        <f t="shared" si="4"/>
        <v>2.04</v>
      </c>
      <c r="F83" t="str">
        <f t="shared" si="5"/>
        <v>2.04.02</v>
      </c>
    </row>
    <row r="84" spans="1:6" hidden="1" x14ac:dyDescent="0.25">
      <c r="A84" t="s">
        <v>302</v>
      </c>
      <c r="B84" t="s">
        <v>141</v>
      </c>
      <c r="C84">
        <v>13290</v>
      </c>
      <c r="D84" t="str">
        <f t="shared" si="3"/>
        <v>1</v>
      </c>
      <c r="E84" t="str">
        <f t="shared" si="4"/>
        <v>2.99</v>
      </c>
      <c r="F84" t="str">
        <f t="shared" si="5"/>
        <v>2.99.01</v>
      </c>
    </row>
    <row r="85" spans="1:6" hidden="1" x14ac:dyDescent="0.25">
      <c r="A85" t="s">
        <v>303</v>
      </c>
      <c r="B85" t="s">
        <v>143</v>
      </c>
      <c r="C85">
        <v>30150</v>
      </c>
      <c r="D85" t="str">
        <f t="shared" si="3"/>
        <v>1</v>
      </c>
      <c r="E85" t="str">
        <f t="shared" si="4"/>
        <v>2.99</v>
      </c>
      <c r="F85" t="str">
        <f t="shared" si="5"/>
        <v>2.99.03</v>
      </c>
    </row>
    <row r="86" spans="1:6" hidden="1" x14ac:dyDescent="0.25">
      <c r="A86" t="s">
        <v>817</v>
      </c>
      <c r="B86" t="s">
        <v>161</v>
      </c>
      <c r="C86">
        <v>475000</v>
      </c>
      <c r="D86" t="str">
        <f t="shared" si="3"/>
        <v>1</v>
      </c>
      <c r="E86" t="str">
        <f t="shared" si="4"/>
        <v>5.01</v>
      </c>
      <c r="F86" t="str">
        <f t="shared" si="5"/>
        <v>5.01.03</v>
      </c>
    </row>
    <row r="87" spans="1:6" hidden="1" x14ac:dyDescent="0.25">
      <c r="A87" t="s">
        <v>818</v>
      </c>
      <c r="B87" t="s">
        <v>163</v>
      </c>
      <c r="C87">
        <v>32500</v>
      </c>
      <c r="D87" t="str">
        <f t="shared" si="3"/>
        <v>1</v>
      </c>
      <c r="E87" t="str">
        <f t="shared" si="4"/>
        <v>5.01</v>
      </c>
      <c r="F87" t="str">
        <f t="shared" si="5"/>
        <v>5.01.04</v>
      </c>
    </row>
    <row r="88" spans="1:6" hidden="1" x14ac:dyDescent="0.25">
      <c r="A88" t="s">
        <v>307</v>
      </c>
      <c r="B88" t="s">
        <v>165</v>
      </c>
      <c r="C88">
        <v>2743530</v>
      </c>
      <c r="D88" t="str">
        <f t="shared" si="3"/>
        <v>1</v>
      </c>
      <c r="E88" t="str">
        <f t="shared" si="4"/>
        <v>5.01</v>
      </c>
      <c r="F88" t="str">
        <f t="shared" si="5"/>
        <v>5.01.05</v>
      </c>
    </row>
    <row r="89" spans="1:6" hidden="1" x14ac:dyDescent="0.25">
      <c r="A89" t="s">
        <v>819</v>
      </c>
      <c r="B89" t="s">
        <v>803</v>
      </c>
      <c r="C89">
        <v>641367</v>
      </c>
      <c r="D89" t="str">
        <f t="shared" si="3"/>
        <v>1</v>
      </c>
      <c r="E89" t="str">
        <f t="shared" si="4"/>
        <v>6.03</v>
      </c>
      <c r="F89" t="str">
        <f t="shared" si="5"/>
        <v>6.03.01</v>
      </c>
    </row>
    <row r="90" spans="1:6" hidden="1" x14ac:dyDescent="0.25">
      <c r="A90" t="s">
        <v>820</v>
      </c>
      <c r="B90" t="s">
        <v>804</v>
      </c>
      <c r="C90">
        <v>320684</v>
      </c>
      <c r="D90" t="str">
        <f t="shared" si="3"/>
        <v>1</v>
      </c>
      <c r="E90" t="str">
        <f t="shared" si="4"/>
        <v>6.03</v>
      </c>
      <c r="F90" t="str">
        <f t="shared" si="5"/>
        <v>6.03.99</v>
      </c>
    </row>
    <row r="91" spans="1:6" hidden="1" x14ac:dyDescent="0.25">
      <c r="A91" t="s">
        <v>821</v>
      </c>
      <c r="B91" t="s">
        <v>822</v>
      </c>
      <c r="C91">
        <v>12530000</v>
      </c>
      <c r="D91" t="str">
        <f t="shared" si="3"/>
        <v>1</v>
      </c>
      <c r="E91" t="str">
        <f t="shared" si="4"/>
        <v>6.01</v>
      </c>
      <c r="F91" t="str">
        <f t="shared" si="5"/>
        <v>6.01.01</v>
      </c>
    </row>
    <row r="92" spans="1:6" hidden="1" x14ac:dyDescent="0.25">
      <c r="A92" t="s">
        <v>823</v>
      </c>
      <c r="B92" t="s">
        <v>827</v>
      </c>
      <c r="C92">
        <v>726000</v>
      </c>
      <c r="D92" t="str">
        <f t="shared" si="3"/>
        <v>1</v>
      </c>
      <c r="E92" t="str">
        <f t="shared" si="4"/>
        <v>6.01</v>
      </c>
      <c r="F92" t="str">
        <f t="shared" si="5"/>
        <v>6.01.02</v>
      </c>
    </row>
    <row r="93" spans="1:6" hidden="1" x14ac:dyDescent="0.25">
      <c r="A93" t="s">
        <v>824</v>
      </c>
      <c r="B93" t="s">
        <v>828</v>
      </c>
      <c r="C93">
        <v>25060000</v>
      </c>
      <c r="D93" t="str">
        <f t="shared" si="3"/>
        <v>1</v>
      </c>
      <c r="E93" t="str">
        <f t="shared" si="4"/>
        <v>6.01</v>
      </c>
      <c r="F93" t="str">
        <f t="shared" si="5"/>
        <v>6.01.02</v>
      </c>
    </row>
    <row r="94" spans="1:6" hidden="1" x14ac:dyDescent="0.25">
      <c r="A94" t="s">
        <v>825</v>
      </c>
      <c r="B94" t="s">
        <v>829</v>
      </c>
      <c r="C94">
        <v>4573800</v>
      </c>
      <c r="D94" t="str">
        <f t="shared" si="3"/>
        <v>1</v>
      </c>
      <c r="E94" t="str">
        <f t="shared" si="4"/>
        <v>6.01</v>
      </c>
      <c r="F94" t="str">
        <f t="shared" si="5"/>
        <v>6.01.02</v>
      </c>
    </row>
    <row r="95" spans="1:6" hidden="1" x14ac:dyDescent="0.25">
      <c r="A95" t="s">
        <v>826</v>
      </c>
      <c r="B95" t="s">
        <v>830</v>
      </c>
      <c r="C95">
        <v>17723013</v>
      </c>
      <c r="D95" t="str">
        <f t="shared" si="3"/>
        <v>1</v>
      </c>
      <c r="E95" t="str">
        <f t="shared" si="4"/>
        <v>6.01</v>
      </c>
      <c r="F95" t="str">
        <f t="shared" si="5"/>
        <v>6.01.02</v>
      </c>
    </row>
    <row r="96" spans="1:6" hidden="1" x14ac:dyDescent="0.25">
      <c r="A96" t="s">
        <v>831</v>
      </c>
      <c r="B96" t="s">
        <v>833</v>
      </c>
      <c r="C96">
        <v>157</v>
      </c>
      <c r="D96" t="str">
        <f t="shared" si="3"/>
        <v>1</v>
      </c>
      <c r="E96" t="str">
        <f t="shared" si="4"/>
        <v>6.01</v>
      </c>
      <c r="F96" t="str">
        <f t="shared" si="5"/>
        <v>6.01.03</v>
      </c>
    </row>
    <row r="97" spans="1:6" hidden="1" x14ac:dyDescent="0.25">
      <c r="A97" t="s">
        <v>832</v>
      </c>
      <c r="B97" t="s">
        <v>834</v>
      </c>
      <c r="C97">
        <v>125300000</v>
      </c>
      <c r="D97" t="str">
        <f t="shared" si="3"/>
        <v>1</v>
      </c>
      <c r="E97" t="str">
        <f t="shared" si="4"/>
        <v>6.01</v>
      </c>
      <c r="F97" t="str">
        <f t="shared" si="5"/>
        <v>6.01.03</v>
      </c>
    </row>
    <row r="98" spans="1:6" hidden="1" x14ac:dyDescent="0.25">
      <c r="A98" t="s">
        <v>835</v>
      </c>
      <c r="B98" t="s">
        <v>837</v>
      </c>
      <c r="C98">
        <v>106338081</v>
      </c>
      <c r="D98" t="str">
        <f t="shared" si="3"/>
        <v>1</v>
      </c>
      <c r="E98" t="str">
        <f t="shared" si="4"/>
        <v>6.01</v>
      </c>
      <c r="F98" t="str">
        <f t="shared" si="5"/>
        <v>6.01.04</v>
      </c>
    </row>
    <row r="99" spans="1:6" hidden="1" x14ac:dyDescent="0.25">
      <c r="A99" t="s">
        <v>836</v>
      </c>
      <c r="B99" t="s">
        <v>838</v>
      </c>
      <c r="C99">
        <v>8610012</v>
      </c>
      <c r="D99" t="str">
        <f t="shared" si="3"/>
        <v>1</v>
      </c>
      <c r="E99" t="str">
        <f t="shared" si="4"/>
        <v>6.01</v>
      </c>
      <c r="F99" t="str">
        <f t="shared" si="5"/>
        <v>6.01.04</v>
      </c>
    </row>
    <row r="100" spans="1:6" hidden="1" x14ac:dyDescent="0.25">
      <c r="A100" t="s">
        <v>839</v>
      </c>
      <c r="B100" t="s">
        <v>840</v>
      </c>
      <c r="C100">
        <v>98000000</v>
      </c>
      <c r="D100" t="str">
        <f t="shared" si="3"/>
        <v>1</v>
      </c>
      <c r="E100" t="str">
        <f t="shared" si="4"/>
        <v>6.06</v>
      </c>
      <c r="F100" t="str">
        <f t="shared" si="5"/>
        <v>6.06.01</v>
      </c>
    </row>
    <row r="101" spans="1:6" hidden="1" x14ac:dyDescent="0.25">
      <c r="A101" t="s">
        <v>841</v>
      </c>
      <c r="B101" t="s">
        <v>766</v>
      </c>
      <c r="C101">
        <v>192336084</v>
      </c>
      <c r="D101" t="str">
        <f t="shared" si="3"/>
        <v>2</v>
      </c>
      <c r="E101" t="str">
        <f t="shared" si="4"/>
        <v>0.01</v>
      </c>
      <c r="F101" t="str">
        <f t="shared" si="5"/>
        <v>0.01.01</v>
      </c>
    </row>
    <row r="102" spans="1:6" hidden="1" x14ac:dyDescent="0.25">
      <c r="A102" t="s">
        <v>842</v>
      </c>
      <c r="B102" t="s">
        <v>843</v>
      </c>
      <c r="C102">
        <v>3000000</v>
      </c>
      <c r="D102" t="str">
        <f t="shared" si="3"/>
        <v>2</v>
      </c>
      <c r="E102" t="str">
        <f t="shared" si="4"/>
        <v>0.01</v>
      </c>
      <c r="F102" t="str">
        <f t="shared" si="5"/>
        <v>0.01.05</v>
      </c>
    </row>
    <row r="103" spans="1:6" hidden="1" x14ac:dyDescent="0.25">
      <c r="A103" t="s">
        <v>844</v>
      </c>
      <c r="B103" t="s">
        <v>771</v>
      </c>
      <c r="C103">
        <v>1000000</v>
      </c>
      <c r="D103" t="str">
        <f t="shared" si="3"/>
        <v>2</v>
      </c>
      <c r="E103" t="str">
        <f t="shared" si="4"/>
        <v>0.02</v>
      </c>
      <c r="F103" t="str">
        <f t="shared" si="5"/>
        <v>0.02.01</v>
      </c>
    </row>
    <row r="104" spans="1:6" hidden="1" x14ac:dyDescent="0.25">
      <c r="A104" t="s">
        <v>845</v>
      </c>
      <c r="B104" t="s">
        <v>778</v>
      </c>
      <c r="C104">
        <v>24104666</v>
      </c>
      <c r="D104" t="str">
        <f t="shared" si="3"/>
        <v>2</v>
      </c>
      <c r="E104" t="str">
        <f t="shared" si="4"/>
        <v>0.03</v>
      </c>
      <c r="F104" t="str">
        <f t="shared" si="5"/>
        <v>0.03.01</v>
      </c>
    </row>
    <row r="105" spans="1:6" hidden="1" x14ac:dyDescent="0.25">
      <c r="A105" t="s">
        <v>846</v>
      </c>
      <c r="B105" t="s">
        <v>780</v>
      </c>
      <c r="C105">
        <v>19892329</v>
      </c>
      <c r="D105" t="str">
        <f t="shared" si="3"/>
        <v>2</v>
      </c>
      <c r="E105" t="str">
        <f t="shared" si="4"/>
        <v>0.03</v>
      </c>
      <c r="F105" t="str">
        <f t="shared" si="5"/>
        <v>0.03.03</v>
      </c>
    </row>
    <row r="106" spans="1:6" hidden="1" x14ac:dyDescent="0.25">
      <c r="A106" t="s">
        <v>847</v>
      </c>
      <c r="B106" t="s">
        <v>781</v>
      </c>
      <c r="C106">
        <v>18362715</v>
      </c>
      <c r="D106" t="str">
        <f t="shared" si="3"/>
        <v>2</v>
      </c>
      <c r="E106" t="str">
        <f t="shared" si="4"/>
        <v>0.03</v>
      </c>
      <c r="F106" t="str">
        <f t="shared" si="5"/>
        <v>0.03.04</v>
      </c>
    </row>
    <row r="107" spans="1:6" hidden="1" x14ac:dyDescent="0.25">
      <c r="A107" t="s">
        <v>848</v>
      </c>
      <c r="B107" t="s">
        <v>784</v>
      </c>
      <c r="C107">
        <v>22089321</v>
      </c>
      <c r="D107" t="str">
        <f t="shared" si="3"/>
        <v>2</v>
      </c>
      <c r="E107" t="str">
        <f t="shared" si="4"/>
        <v>0.04</v>
      </c>
      <c r="F107" t="str">
        <f t="shared" si="5"/>
        <v>0.04.01</v>
      </c>
    </row>
    <row r="108" spans="1:6" hidden="1" x14ac:dyDescent="0.25">
      <c r="A108" t="s">
        <v>849</v>
      </c>
      <c r="B108" t="s">
        <v>785</v>
      </c>
      <c r="C108">
        <v>1194017</v>
      </c>
      <c r="D108" t="str">
        <f t="shared" si="3"/>
        <v>2</v>
      </c>
      <c r="E108" t="str">
        <f t="shared" si="4"/>
        <v>0.04</v>
      </c>
      <c r="F108" t="str">
        <f t="shared" si="5"/>
        <v>0.04.05</v>
      </c>
    </row>
    <row r="109" spans="1:6" hidden="1" x14ac:dyDescent="0.25">
      <c r="A109" t="s">
        <v>850</v>
      </c>
      <c r="B109" t="s">
        <v>789</v>
      </c>
      <c r="C109">
        <v>12943148</v>
      </c>
      <c r="D109" t="str">
        <f t="shared" si="3"/>
        <v>2</v>
      </c>
      <c r="E109" t="str">
        <f t="shared" si="4"/>
        <v>0.05</v>
      </c>
      <c r="F109" t="str">
        <f t="shared" si="5"/>
        <v>0.05.01</v>
      </c>
    </row>
    <row r="110" spans="1:6" hidden="1" x14ac:dyDescent="0.25">
      <c r="A110" t="s">
        <v>851</v>
      </c>
      <c r="B110" t="s">
        <v>790</v>
      </c>
      <c r="C110">
        <v>7164104</v>
      </c>
      <c r="D110" t="str">
        <f t="shared" si="3"/>
        <v>2</v>
      </c>
      <c r="E110" t="str">
        <f t="shared" si="4"/>
        <v>0.05</v>
      </c>
      <c r="F110" t="str">
        <f t="shared" si="5"/>
        <v>0.05.02</v>
      </c>
    </row>
    <row r="111" spans="1:6" hidden="1" x14ac:dyDescent="0.25">
      <c r="A111" t="s">
        <v>852</v>
      </c>
      <c r="B111" t="s">
        <v>791</v>
      </c>
      <c r="C111">
        <v>3582052</v>
      </c>
      <c r="D111" t="str">
        <f t="shared" si="3"/>
        <v>2</v>
      </c>
      <c r="E111" t="str">
        <f t="shared" si="4"/>
        <v>0.05</v>
      </c>
      <c r="F111" t="str">
        <f t="shared" si="5"/>
        <v>0.05.03</v>
      </c>
    </row>
    <row r="112" spans="1:6" hidden="1" x14ac:dyDescent="0.25">
      <c r="A112" t="s">
        <v>309</v>
      </c>
      <c r="B112" t="s">
        <v>203</v>
      </c>
      <c r="C112">
        <v>1700000</v>
      </c>
      <c r="D112" t="str">
        <f t="shared" si="3"/>
        <v>2</v>
      </c>
      <c r="E112" t="str">
        <f t="shared" si="4"/>
        <v>1.01</v>
      </c>
      <c r="F112" t="str">
        <f t="shared" si="5"/>
        <v>1.01.03</v>
      </c>
    </row>
    <row r="113" spans="1:6" hidden="1" x14ac:dyDescent="0.25">
      <c r="A113" t="s">
        <v>853</v>
      </c>
      <c r="B113" t="s">
        <v>854</v>
      </c>
      <c r="C113">
        <v>4500000</v>
      </c>
      <c r="D113" t="str">
        <f t="shared" si="3"/>
        <v>2</v>
      </c>
      <c r="E113" t="str">
        <f t="shared" si="4"/>
        <v>1.01</v>
      </c>
      <c r="F113" t="str">
        <f t="shared" si="5"/>
        <v>1.01.02</v>
      </c>
    </row>
    <row r="114" spans="1:6" hidden="1" x14ac:dyDescent="0.25">
      <c r="A114" t="s">
        <v>310</v>
      </c>
      <c r="B114" t="s">
        <v>29</v>
      </c>
      <c r="C114">
        <v>3790359</v>
      </c>
      <c r="D114" t="str">
        <f t="shared" si="3"/>
        <v>2</v>
      </c>
      <c r="E114" t="str">
        <f t="shared" si="4"/>
        <v>1.02</v>
      </c>
      <c r="F114" t="str">
        <f t="shared" si="5"/>
        <v>1.02.99</v>
      </c>
    </row>
    <row r="115" spans="1:6" hidden="1" x14ac:dyDescent="0.25">
      <c r="A115" t="s">
        <v>312</v>
      </c>
      <c r="B115" t="s">
        <v>33</v>
      </c>
      <c r="C115">
        <v>1052504</v>
      </c>
      <c r="D115" t="str">
        <f t="shared" si="3"/>
        <v>2</v>
      </c>
      <c r="E115" t="str">
        <f t="shared" si="4"/>
        <v>1.03</v>
      </c>
      <c r="F115" t="str">
        <f t="shared" si="5"/>
        <v>1.03.01</v>
      </c>
    </row>
    <row r="116" spans="1:6" hidden="1" x14ac:dyDescent="0.25">
      <c r="A116" t="s">
        <v>855</v>
      </c>
      <c r="B116" t="s">
        <v>41</v>
      </c>
      <c r="C116">
        <v>7980580</v>
      </c>
      <c r="D116" t="str">
        <f t="shared" si="3"/>
        <v>2</v>
      </c>
      <c r="E116" t="str">
        <f t="shared" si="4"/>
        <v>1.03</v>
      </c>
      <c r="F116" t="str">
        <f t="shared" si="5"/>
        <v>1.03.06</v>
      </c>
    </row>
    <row r="117" spans="1:6" hidden="1" x14ac:dyDescent="0.25">
      <c r="A117" t="s">
        <v>313</v>
      </c>
      <c r="B117" t="s">
        <v>55</v>
      </c>
      <c r="C117">
        <v>5000000</v>
      </c>
      <c r="D117" t="str">
        <f t="shared" si="3"/>
        <v>2</v>
      </c>
      <c r="E117" t="str">
        <f t="shared" si="4"/>
        <v>1.04</v>
      </c>
      <c r="F117" t="str">
        <f t="shared" si="5"/>
        <v>1.04.06</v>
      </c>
    </row>
    <row r="118" spans="1:6" hidden="1" x14ac:dyDescent="0.25">
      <c r="A118" t="s">
        <v>314</v>
      </c>
      <c r="B118" t="s">
        <v>315</v>
      </c>
      <c r="C118">
        <v>150000</v>
      </c>
      <c r="D118" t="str">
        <f t="shared" si="3"/>
        <v>2</v>
      </c>
      <c r="E118" t="str">
        <f t="shared" si="4"/>
        <v>1.04</v>
      </c>
      <c r="F118" t="str">
        <f t="shared" si="5"/>
        <v>1.04.99</v>
      </c>
    </row>
    <row r="119" spans="1:6" hidden="1" x14ac:dyDescent="0.25">
      <c r="A119" t="s">
        <v>316</v>
      </c>
      <c r="B119" t="s">
        <v>67</v>
      </c>
      <c r="C119">
        <v>6776069</v>
      </c>
      <c r="D119" t="str">
        <f t="shared" si="3"/>
        <v>2</v>
      </c>
      <c r="E119" t="str">
        <f t="shared" si="4"/>
        <v>1.06</v>
      </c>
      <c r="F119" t="str">
        <f t="shared" si="5"/>
        <v>1.06.01</v>
      </c>
    </row>
    <row r="120" spans="1:6" hidden="1" x14ac:dyDescent="0.25">
      <c r="A120" t="s">
        <v>317</v>
      </c>
      <c r="B120" t="s">
        <v>318</v>
      </c>
      <c r="C120">
        <v>2150000</v>
      </c>
      <c r="D120" t="str">
        <f t="shared" si="3"/>
        <v>2</v>
      </c>
      <c r="E120" t="str">
        <f t="shared" si="4"/>
        <v>1.08</v>
      </c>
      <c r="F120" t="str">
        <f t="shared" si="5"/>
        <v>1.08.05</v>
      </c>
    </row>
    <row r="121" spans="1:6" hidden="1" x14ac:dyDescent="0.25">
      <c r="A121" t="s">
        <v>320</v>
      </c>
      <c r="B121" t="s">
        <v>93</v>
      </c>
      <c r="C121">
        <v>250000</v>
      </c>
      <c r="D121" t="str">
        <f t="shared" si="3"/>
        <v>2</v>
      </c>
      <c r="E121" t="str">
        <f t="shared" si="4"/>
        <v>1.09</v>
      </c>
      <c r="F121" t="str">
        <f t="shared" si="5"/>
        <v>1.09.99</v>
      </c>
    </row>
    <row r="122" spans="1:6" hidden="1" x14ac:dyDescent="0.25">
      <c r="A122" t="s">
        <v>321</v>
      </c>
      <c r="B122" t="s">
        <v>103</v>
      </c>
      <c r="C122">
        <v>3000000</v>
      </c>
      <c r="D122" t="str">
        <f t="shared" si="3"/>
        <v>2</v>
      </c>
      <c r="E122" t="str">
        <f t="shared" si="4"/>
        <v>2.01</v>
      </c>
      <c r="F122" t="str">
        <f t="shared" si="5"/>
        <v>2.01.01</v>
      </c>
    </row>
    <row r="123" spans="1:6" hidden="1" x14ac:dyDescent="0.25">
      <c r="A123" t="s">
        <v>322</v>
      </c>
      <c r="B123" t="s">
        <v>109</v>
      </c>
      <c r="C123">
        <v>250000</v>
      </c>
      <c r="D123" t="str">
        <f t="shared" si="3"/>
        <v>2</v>
      </c>
      <c r="E123" t="str">
        <f t="shared" si="4"/>
        <v>2.01</v>
      </c>
      <c r="F123" t="str">
        <f t="shared" si="5"/>
        <v>2.01.99</v>
      </c>
    </row>
    <row r="124" spans="1:6" hidden="1" x14ac:dyDescent="0.25">
      <c r="A124" t="s">
        <v>323</v>
      </c>
      <c r="B124" t="s">
        <v>324</v>
      </c>
      <c r="C124">
        <v>500000</v>
      </c>
      <c r="D124" t="str">
        <f t="shared" si="3"/>
        <v>2</v>
      </c>
      <c r="E124" t="str">
        <f t="shared" si="4"/>
        <v>2.03</v>
      </c>
      <c r="F124" t="str">
        <f t="shared" si="5"/>
        <v>2.03.01</v>
      </c>
    </row>
    <row r="125" spans="1:6" hidden="1" x14ac:dyDescent="0.25">
      <c r="A125" t="s">
        <v>325</v>
      </c>
      <c r="B125" t="s">
        <v>121</v>
      </c>
      <c r="C125">
        <v>250000</v>
      </c>
      <c r="D125" t="str">
        <f t="shared" si="3"/>
        <v>2</v>
      </c>
      <c r="E125" t="str">
        <f t="shared" si="4"/>
        <v>2.03</v>
      </c>
      <c r="F125" t="str">
        <f t="shared" si="5"/>
        <v>2.03.02</v>
      </c>
    </row>
    <row r="126" spans="1:6" hidden="1" x14ac:dyDescent="0.25">
      <c r="A126" t="s">
        <v>327</v>
      </c>
      <c r="B126" t="s">
        <v>123</v>
      </c>
      <c r="C126">
        <v>200000</v>
      </c>
      <c r="D126" t="str">
        <f t="shared" si="3"/>
        <v>2</v>
      </c>
      <c r="E126" t="str">
        <f t="shared" si="4"/>
        <v>2.03</v>
      </c>
      <c r="F126" t="str">
        <f t="shared" si="5"/>
        <v>2.03.03</v>
      </c>
    </row>
    <row r="127" spans="1:6" hidden="1" x14ac:dyDescent="0.25">
      <c r="A127" t="s">
        <v>856</v>
      </c>
      <c r="B127" t="s">
        <v>857</v>
      </c>
      <c r="C127">
        <v>150000</v>
      </c>
      <c r="D127" t="str">
        <f t="shared" si="3"/>
        <v>2</v>
      </c>
      <c r="E127" t="str">
        <f t="shared" si="4"/>
        <v>2.03</v>
      </c>
      <c r="F127" t="str">
        <f t="shared" si="5"/>
        <v>2.03.04</v>
      </c>
    </row>
    <row r="128" spans="1:6" hidden="1" x14ac:dyDescent="0.25">
      <c r="A128" t="s">
        <v>329</v>
      </c>
      <c r="B128" t="s">
        <v>330</v>
      </c>
      <c r="C128">
        <v>150000</v>
      </c>
      <c r="D128" t="str">
        <f t="shared" si="3"/>
        <v>2</v>
      </c>
      <c r="E128" t="str">
        <f t="shared" si="4"/>
        <v>2.03</v>
      </c>
      <c r="F128" t="str">
        <f t="shared" si="5"/>
        <v>2.03.06</v>
      </c>
    </row>
    <row r="129" spans="1:6" hidden="1" x14ac:dyDescent="0.25">
      <c r="A129" t="s">
        <v>331</v>
      </c>
      <c r="B129" t="s">
        <v>135</v>
      </c>
      <c r="C129">
        <v>1000000</v>
      </c>
      <c r="D129" t="str">
        <f t="shared" si="3"/>
        <v>2</v>
      </c>
      <c r="E129" t="str">
        <f t="shared" si="4"/>
        <v>2.04</v>
      </c>
      <c r="F129" t="str">
        <f t="shared" si="5"/>
        <v>2.04.01</v>
      </c>
    </row>
    <row r="130" spans="1:6" hidden="1" x14ac:dyDescent="0.25">
      <c r="A130" t="s">
        <v>332</v>
      </c>
      <c r="B130" t="s">
        <v>137</v>
      </c>
      <c r="C130">
        <v>2000000</v>
      </c>
      <c r="D130" t="str">
        <f t="shared" ref="D130:D193" si="6">+MID(A130,4,1)</f>
        <v>2</v>
      </c>
      <c r="E130" t="str">
        <f t="shared" ref="E130:E193" si="7">+MID(A130,9,4)</f>
        <v>2.04</v>
      </c>
      <c r="F130" t="str">
        <f t="shared" ref="F130:F193" si="8">+MID(A130,9,7)</f>
        <v>2.04.02</v>
      </c>
    </row>
    <row r="131" spans="1:6" hidden="1" x14ac:dyDescent="0.25">
      <c r="A131" t="s">
        <v>333</v>
      </c>
      <c r="B131" t="s">
        <v>334</v>
      </c>
      <c r="C131">
        <v>50000</v>
      </c>
      <c r="D131" t="str">
        <f t="shared" si="6"/>
        <v>2</v>
      </c>
      <c r="E131" t="str">
        <f t="shared" si="7"/>
        <v>2.99</v>
      </c>
      <c r="F131" t="str">
        <f t="shared" si="8"/>
        <v>2.99.01</v>
      </c>
    </row>
    <row r="132" spans="1:6" hidden="1" x14ac:dyDescent="0.25">
      <c r="A132" t="s">
        <v>335</v>
      </c>
      <c r="B132" t="s">
        <v>143</v>
      </c>
      <c r="C132">
        <v>250000</v>
      </c>
      <c r="D132" t="str">
        <f t="shared" si="6"/>
        <v>2</v>
      </c>
      <c r="E132" t="str">
        <f t="shared" si="7"/>
        <v>2.99</v>
      </c>
      <c r="F132" t="str">
        <f t="shared" si="8"/>
        <v>2.99.03</v>
      </c>
    </row>
    <row r="133" spans="1:6" hidden="1" x14ac:dyDescent="0.25">
      <c r="A133" t="s">
        <v>336</v>
      </c>
      <c r="B133" t="s">
        <v>145</v>
      </c>
      <c r="C133">
        <v>4500000</v>
      </c>
      <c r="D133" t="str">
        <f t="shared" si="6"/>
        <v>2</v>
      </c>
      <c r="E133" t="str">
        <f t="shared" si="7"/>
        <v>2.99</v>
      </c>
      <c r="F133" t="str">
        <f t="shared" si="8"/>
        <v>2.99.04</v>
      </c>
    </row>
    <row r="134" spans="1:6" hidden="1" x14ac:dyDescent="0.25">
      <c r="A134" t="s">
        <v>337</v>
      </c>
      <c r="B134" t="s">
        <v>147</v>
      </c>
      <c r="C134">
        <v>2000000</v>
      </c>
      <c r="D134" t="str">
        <f t="shared" si="6"/>
        <v>2</v>
      </c>
      <c r="E134" t="str">
        <f t="shared" si="7"/>
        <v>2.99</v>
      </c>
      <c r="F134" t="str">
        <f t="shared" si="8"/>
        <v>2.99.05</v>
      </c>
    </row>
    <row r="135" spans="1:6" hidden="1" x14ac:dyDescent="0.25">
      <c r="A135" t="s">
        <v>338</v>
      </c>
      <c r="B135" t="s">
        <v>339</v>
      </c>
      <c r="C135">
        <v>1000000</v>
      </c>
      <c r="D135" t="str">
        <f t="shared" si="6"/>
        <v>2</v>
      </c>
      <c r="E135" t="str">
        <f t="shared" si="7"/>
        <v>2.99</v>
      </c>
      <c r="F135" t="str">
        <f t="shared" si="8"/>
        <v>2.99.06</v>
      </c>
    </row>
    <row r="136" spans="1:6" hidden="1" x14ac:dyDescent="0.25">
      <c r="A136" t="s">
        <v>340</v>
      </c>
      <c r="B136" t="s">
        <v>153</v>
      </c>
      <c r="C136">
        <v>200000</v>
      </c>
      <c r="D136" t="str">
        <f t="shared" si="6"/>
        <v>2</v>
      </c>
      <c r="E136" t="str">
        <f t="shared" si="7"/>
        <v>2.99</v>
      </c>
      <c r="F136" t="str">
        <f t="shared" si="8"/>
        <v>2.99.99</v>
      </c>
    </row>
    <row r="137" spans="1:6" hidden="1" x14ac:dyDescent="0.25">
      <c r="A137" t="s">
        <v>341</v>
      </c>
      <c r="B137" t="s">
        <v>161</v>
      </c>
      <c r="C137">
        <v>300000</v>
      </c>
      <c r="D137" t="str">
        <f t="shared" si="6"/>
        <v>2</v>
      </c>
      <c r="E137" t="str">
        <f t="shared" si="7"/>
        <v>5.01</v>
      </c>
      <c r="F137" t="str">
        <f t="shared" si="8"/>
        <v>5.01.03</v>
      </c>
    </row>
    <row r="138" spans="1:6" hidden="1" x14ac:dyDescent="0.25">
      <c r="A138" t="s">
        <v>858</v>
      </c>
      <c r="B138" t="s">
        <v>803</v>
      </c>
      <c r="C138">
        <v>2388035</v>
      </c>
      <c r="D138" t="str">
        <f t="shared" si="6"/>
        <v>2</v>
      </c>
      <c r="E138" t="str">
        <f t="shared" si="7"/>
        <v>6.03</v>
      </c>
      <c r="F138" t="str">
        <f t="shared" si="8"/>
        <v>6.03.01</v>
      </c>
    </row>
    <row r="139" spans="1:6" hidden="1" x14ac:dyDescent="0.25">
      <c r="A139" t="s">
        <v>859</v>
      </c>
      <c r="B139" t="s">
        <v>804</v>
      </c>
      <c r="C139">
        <v>1194017</v>
      </c>
      <c r="D139" t="str">
        <f t="shared" si="6"/>
        <v>2</v>
      </c>
      <c r="E139" t="str">
        <f t="shared" si="7"/>
        <v>6.03</v>
      </c>
      <c r="F139" t="str">
        <f t="shared" si="8"/>
        <v>6.03.99</v>
      </c>
    </row>
    <row r="140" spans="1:6" hidden="1" x14ac:dyDescent="0.25">
      <c r="A140" t="s">
        <v>860</v>
      </c>
      <c r="B140" t="s">
        <v>766</v>
      </c>
      <c r="C140">
        <v>199053504</v>
      </c>
      <c r="D140" t="str">
        <f t="shared" si="6"/>
        <v>2</v>
      </c>
      <c r="E140" t="str">
        <f t="shared" si="7"/>
        <v>0.01</v>
      </c>
      <c r="F140" t="str">
        <f t="shared" si="8"/>
        <v>0.01.01</v>
      </c>
    </row>
    <row r="141" spans="1:6" hidden="1" x14ac:dyDescent="0.25">
      <c r="A141" t="s">
        <v>861</v>
      </c>
      <c r="B141" t="s">
        <v>843</v>
      </c>
      <c r="C141">
        <v>9000000</v>
      </c>
      <c r="D141" t="str">
        <f t="shared" si="6"/>
        <v>2</v>
      </c>
      <c r="E141" t="str">
        <f t="shared" si="7"/>
        <v>0.01</v>
      </c>
      <c r="F141" t="str">
        <f t="shared" si="8"/>
        <v>0.01.05</v>
      </c>
    </row>
    <row r="142" spans="1:6" hidden="1" x14ac:dyDescent="0.25">
      <c r="A142" t="s">
        <v>862</v>
      </c>
      <c r="B142" t="s">
        <v>771</v>
      </c>
      <c r="C142">
        <v>9000000</v>
      </c>
      <c r="D142" t="str">
        <f t="shared" si="6"/>
        <v>2</v>
      </c>
      <c r="E142" t="str">
        <f t="shared" si="7"/>
        <v>0.02</v>
      </c>
      <c r="F142" t="str">
        <f t="shared" si="8"/>
        <v>0.02.01</v>
      </c>
    </row>
    <row r="143" spans="1:6" hidden="1" x14ac:dyDescent="0.25">
      <c r="A143" t="s">
        <v>863</v>
      </c>
      <c r="B143" t="s">
        <v>778</v>
      </c>
      <c r="C143">
        <v>31032422</v>
      </c>
      <c r="D143" t="str">
        <f t="shared" si="6"/>
        <v>2</v>
      </c>
      <c r="E143" t="str">
        <f t="shared" si="7"/>
        <v>0.03</v>
      </c>
      <c r="F143" t="str">
        <f t="shared" si="8"/>
        <v>0.03.01</v>
      </c>
    </row>
    <row r="144" spans="1:6" hidden="1" x14ac:dyDescent="0.25">
      <c r="A144" t="s">
        <v>864</v>
      </c>
      <c r="B144" t="s">
        <v>780</v>
      </c>
      <c r="C144">
        <v>22386999</v>
      </c>
      <c r="D144" t="str">
        <f t="shared" si="6"/>
        <v>2</v>
      </c>
      <c r="E144" t="str">
        <f t="shared" si="7"/>
        <v>0.03</v>
      </c>
      <c r="F144" t="str">
        <f t="shared" si="8"/>
        <v>0.03.03</v>
      </c>
    </row>
    <row r="145" spans="1:6" hidden="1" x14ac:dyDescent="0.25">
      <c r="A145" t="s">
        <v>865</v>
      </c>
      <c r="B145" t="s">
        <v>781</v>
      </c>
      <c r="C145">
        <v>20665558</v>
      </c>
      <c r="D145" t="str">
        <f t="shared" si="6"/>
        <v>2</v>
      </c>
      <c r="E145" t="str">
        <f t="shared" si="7"/>
        <v>0.03</v>
      </c>
      <c r="F145" t="str">
        <f t="shared" si="8"/>
        <v>0.03.04</v>
      </c>
    </row>
    <row r="146" spans="1:6" hidden="1" x14ac:dyDescent="0.25">
      <c r="A146" t="s">
        <v>866</v>
      </c>
      <c r="B146" t="s">
        <v>784</v>
      </c>
      <c r="C146">
        <v>24859512</v>
      </c>
      <c r="D146" t="str">
        <f t="shared" si="6"/>
        <v>2</v>
      </c>
      <c r="E146" t="str">
        <f t="shared" si="7"/>
        <v>0.04</v>
      </c>
      <c r="F146" t="str">
        <f t="shared" si="8"/>
        <v>0.04.01</v>
      </c>
    </row>
    <row r="147" spans="1:6" hidden="1" x14ac:dyDescent="0.25">
      <c r="A147" t="s">
        <v>867</v>
      </c>
      <c r="B147" t="s">
        <v>785</v>
      </c>
      <c r="C147">
        <v>1343757</v>
      </c>
      <c r="D147" t="str">
        <f t="shared" si="6"/>
        <v>2</v>
      </c>
      <c r="E147" t="str">
        <f t="shared" si="7"/>
        <v>0.04</v>
      </c>
      <c r="F147" t="str">
        <f t="shared" si="8"/>
        <v>0.04.05</v>
      </c>
    </row>
    <row r="148" spans="1:6" hidden="1" x14ac:dyDescent="0.25">
      <c r="A148" t="s">
        <v>868</v>
      </c>
      <c r="B148" t="s">
        <v>789</v>
      </c>
      <c r="C148">
        <v>14566330</v>
      </c>
      <c r="D148" t="str">
        <f t="shared" si="6"/>
        <v>2</v>
      </c>
      <c r="E148" t="str">
        <f t="shared" si="7"/>
        <v>0.05</v>
      </c>
      <c r="F148" t="str">
        <f t="shared" si="8"/>
        <v>0.05.01</v>
      </c>
    </row>
    <row r="149" spans="1:6" hidden="1" x14ac:dyDescent="0.25">
      <c r="A149" t="s">
        <v>869</v>
      </c>
      <c r="B149" t="s">
        <v>790</v>
      </c>
      <c r="C149">
        <v>8062545</v>
      </c>
      <c r="D149" t="str">
        <f t="shared" si="6"/>
        <v>2</v>
      </c>
      <c r="E149" t="str">
        <f t="shared" si="7"/>
        <v>0.05</v>
      </c>
      <c r="F149" t="str">
        <f t="shared" si="8"/>
        <v>0.05.02</v>
      </c>
    </row>
    <row r="150" spans="1:6" hidden="1" x14ac:dyDescent="0.25">
      <c r="A150" t="s">
        <v>870</v>
      </c>
      <c r="B150" t="s">
        <v>791</v>
      </c>
      <c r="C150">
        <v>4031272</v>
      </c>
      <c r="D150" t="str">
        <f t="shared" si="6"/>
        <v>2</v>
      </c>
      <c r="E150" t="str">
        <f t="shared" si="7"/>
        <v>0.05</v>
      </c>
      <c r="F150" t="str">
        <f t="shared" si="8"/>
        <v>0.05.03</v>
      </c>
    </row>
    <row r="151" spans="1:6" hidden="1" x14ac:dyDescent="0.25">
      <c r="A151" t="s">
        <v>342</v>
      </c>
      <c r="B151" t="s">
        <v>13</v>
      </c>
      <c r="C151">
        <v>20000000</v>
      </c>
      <c r="D151" t="str">
        <f t="shared" si="6"/>
        <v>2</v>
      </c>
      <c r="E151" t="str">
        <f t="shared" si="7"/>
        <v>1.01</v>
      </c>
      <c r="F151" t="str">
        <f t="shared" si="8"/>
        <v>1.01.02</v>
      </c>
    </row>
    <row r="152" spans="1:6" hidden="1" x14ac:dyDescent="0.25">
      <c r="A152" t="s">
        <v>344</v>
      </c>
      <c r="B152" t="s">
        <v>203</v>
      </c>
      <c r="C152">
        <v>3400000</v>
      </c>
      <c r="D152" t="str">
        <f t="shared" si="6"/>
        <v>2</v>
      </c>
      <c r="E152" t="str">
        <f t="shared" si="7"/>
        <v>1.01</v>
      </c>
      <c r="F152" t="str">
        <f t="shared" si="8"/>
        <v>1.01.03</v>
      </c>
    </row>
    <row r="153" spans="1:6" hidden="1" x14ac:dyDescent="0.25">
      <c r="A153" t="s">
        <v>345</v>
      </c>
      <c r="B153" t="s">
        <v>346</v>
      </c>
      <c r="C153">
        <v>172333831</v>
      </c>
      <c r="D153" t="str">
        <f t="shared" si="6"/>
        <v>2</v>
      </c>
      <c r="E153" t="str">
        <f t="shared" si="7"/>
        <v>1.02</v>
      </c>
      <c r="F153" t="str">
        <f t="shared" si="8"/>
        <v>1.02.99</v>
      </c>
    </row>
    <row r="154" spans="1:6" hidden="1" x14ac:dyDescent="0.25">
      <c r="A154" t="s">
        <v>347</v>
      </c>
      <c r="B154" t="s">
        <v>33</v>
      </c>
      <c r="C154">
        <v>3000000</v>
      </c>
      <c r="D154" t="str">
        <f t="shared" si="6"/>
        <v>2</v>
      </c>
      <c r="E154" t="str">
        <f t="shared" si="7"/>
        <v>1.03</v>
      </c>
      <c r="F154" t="str">
        <f t="shared" si="8"/>
        <v>1.03.01</v>
      </c>
    </row>
    <row r="155" spans="1:6" hidden="1" x14ac:dyDescent="0.25">
      <c r="A155" t="s">
        <v>871</v>
      </c>
      <c r="B155" t="s">
        <v>41</v>
      </c>
      <c r="C155">
        <v>23085539</v>
      </c>
      <c r="D155" t="str">
        <f t="shared" si="6"/>
        <v>2</v>
      </c>
      <c r="E155" t="str">
        <f t="shared" si="7"/>
        <v>1.03</v>
      </c>
      <c r="F155" t="str">
        <f t="shared" si="8"/>
        <v>1.03.06</v>
      </c>
    </row>
    <row r="156" spans="1:6" hidden="1" x14ac:dyDescent="0.25">
      <c r="A156" t="s">
        <v>348</v>
      </c>
      <c r="B156" t="s">
        <v>55</v>
      </c>
      <c r="C156">
        <v>19000000</v>
      </c>
      <c r="D156" t="str">
        <f t="shared" si="6"/>
        <v>2</v>
      </c>
      <c r="E156" t="str">
        <f t="shared" si="7"/>
        <v>1.04</v>
      </c>
      <c r="F156" t="str">
        <f t="shared" si="8"/>
        <v>1.04.06</v>
      </c>
    </row>
    <row r="157" spans="1:6" hidden="1" x14ac:dyDescent="0.25">
      <c r="A157" t="s">
        <v>349</v>
      </c>
      <c r="B157" t="s">
        <v>57</v>
      </c>
      <c r="C157">
        <v>250000</v>
      </c>
      <c r="D157" t="str">
        <f t="shared" si="6"/>
        <v>2</v>
      </c>
      <c r="E157" t="str">
        <f t="shared" si="7"/>
        <v>1.04</v>
      </c>
      <c r="F157" t="str">
        <f t="shared" si="8"/>
        <v>1.04.99</v>
      </c>
    </row>
    <row r="158" spans="1:6" hidden="1" x14ac:dyDescent="0.25">
      <c r="A158" t="s">
        <v>350</v>
      </c>
      <c r="B158" t="s">
        <v>67</v>
      </c>
      <c r="C158">
        <v>35375030</v>
      </c>
      <c r="D158" t="str">
        <f t="shared" si="6"/>
        <v>2</v>
      </c>
      <c r="E158" t="str">
        <f t="shared" si="7"/>
        <v>1.06</v>
      </c>
      <c r="F158" t="str">
        <f t="shared" si="8"/>
        <v>1.06.01</v>
      </c>
    </row>
    <row r="159" spans="1:6" hidden="1" x14ac:dyDescent="0.25">
      <c r="A159" t="s">
        <v>351</v>
      </c>
      <c r="B159" t="s">
        <v>353</v>
      </c>
      <c r="C159">
        <v>500000</v>
      </c>
      <c r="D159" t="str">
        <f t="shared" si="6"/>
        <v>2</v>
      </c>
      <c r="E159" t="str">
        <f t="shared" si="7"/>
        <v>1.08</v>
      </c>
      <c r="F159" t="str">
        <f t="shared" si="8"/>
        <v>1.08.04</v>
      </c>
    </row>
    <row r="160" spans="1:6" hidden="1" x14ac:dyDescent="0.25">
      <c r="A160" t="s">
        <v>354</v>
      </c>
      <c r="B160" t="s">
        <v>81</v>
      </c>
      <c r="C160">
        <v>42000000</v>
      </c>
      <c r="D160" t="str">
        <f t="shared" si="6"/>
        <v>2</v>
      </c>
      <c r="E160" t="str">
        <f t="shared" si="7"/>
        <v>1.08</v>
      </c>
      <c r="F160" t="str">
        <f t="shared" si="8"/>
        <v>1.08.05</v>
      </c>
    </row>
    <row r="161" spans="1:6" hidden="1" x14ac:dyDescent="0.25">
      <c r="A161" t="s">
        <v>355</v>
      </c>
      <c r="B161" t="s">
        <v>83</v>
      </c>
      <c r="C161">
        <v>500000</v>
      </c>
      <c r="D161" t="str">
        <f t="shared" si="6"/>
        <v>2</v>
      </c>
      <c r="E161" t="str">
        <f t="shared" si="7"/>
        <v>1.08</v>
      </c>
      <c r="F161" t="str">
        <f t="shared" si="8"/>
        <v>1.08.06</v>
      </c>
    </row>
    <row r="162" spans="1:6" hidden="1" x14ac:dyDescent="0.25">
      <c r="A162" t="s">
        <v>356</v>
      </c>
      <c r="B162" t="s">
        <v>93</v>
      </c>
      <c r="C162">
        <v>750000</v>
      </c>
      <c r="D162" t="str">
        <f t="shared" si="6"/>
        <v>2</v>
      </c>
      <c r="E162" t="str">
        <f t="shared" si="7"/>
        <v>1.09</v>
      </c>
      <c r="F162" t="str">
        <f t="shared" si="8"/>
        <v>1.09.99</v>
      </c>
    </row>
    <row r="163" spans="1:6" hidden="1" x14ac:dyDescent="0.25">
      <c r="A163" t="s">
        <v>357</v>
      </c>
      <c r="B163" t="s">
        <v>359</v>
      </c>
      <c r="C163">
        <v>750000</v>
      </c>
      <c r="D163" t="str">
        <f t="shared" si="6"/>
        <v>2</v>
      </c>
      <c r="E163" t="str">
        <f t="shared" si="7"/>
        <v>1.99</v>
      </c>
      <c r="F163" t="str">
        <f t="shared" si="8"/>
        <v>1.99.05</v>
      </c>
    </row>
    <row r="164" spans="1:6" hidden="1" x14ac:dyDescent="0.25">
      <c r="A164" t="s">
        <v>360</v>
      </c>
      <c r="B164" t="s">
        <v>103</v>
      </c>
      <c r="C164">
        <v>65822429</v>
      </c>
      <c r="D164" t="str">
        <f t="shared" si="6"/>
        <v>2</v>
      </c>
      <c r="E164" t="str">
        <f t="shared" si="7"/>
        <v>2.01</v>
      </c>
      <c r="F164" t="str">
        <f t="shared" si="8"/>
        <v>2.01.01</v>
      </c>
    </row>
    <row r="165" spans="1:6" hidden="1" x14ac:dyDescent="0.25">
      <c r="A165" t="s">
        <v>361</v>
      </c>
      <c r="B165" t="s">
        <v>105</v>
      </c>
      <c r="C165">
        <v>750000</v>
      </c>
      <c r="D165" t="str">
        <f t="shared" si="6"/>
        <v>2</v>
      </c>
      <c r="E165" t="str">
        <f t="shared" si="7"/>
        <v>2.01</v>
      </c>
      <c r="F165" t="str">
        <f t="shared" si="8"/>
        <v>2.01.02</v>
      </c>
    </row>
    <row r="166" spans="1:6" hidden="1" x14ac:dyDescent="0.25">
      <c r="A166" t="s">
        <v>362</v>
      </c>
      <c r="B166" t="s">
        <v>107</v>
      </c>
      <c r="C166">
        <v>150000</v>
      </c>
      <c r="D166" t="str">
        <f t="shared" si="6"/>
        <v>2</v>
      </c>
      <c r="E166" t="str">
        <f t="shared" si="7"/>
        <v>2.01</v>
      </c>
      <c r="F166" t="str">
        <f t="shared" si="8"/>
        <v>2.01.04</v>
      </c>
    </row>
    <row r="167" spans="1:6" hidden="1" x14ac:dyDescent="0.25">
      <c r="A167" t="s">
        <v>363</v>
      </c>
      <c r="B167" t="s">
        <v>109</v>
      </c>
      <c r="C167">
        <v>300000</v>
      </c>
      <c r="D167" t="str">
        <f t="shared" si="6"/>
        <v>2</v>
      </c>
      <c r="E167" t="str">
        <f t="shared" si="7"/>
        <v>2.01</v>
      </c>
      <c r="F167" t="str">
        <f t="shared" si="8"/>
        <v>2.01.99</v>
      </c>
    </row>
    <row r="168" spans="1:6" hidden="1" x14ac:dyDescent="0.25">
      <c r="A168" t="s">
        <v>364</v>
      </c>
      <c r="B168" t="s">
        <v>119</v>
      </c>
      <c r="C168">
        <v>7000000</v>
      </c>
      <c r="D168" t="str">
        <f t="shared" si="6"/>
        <v>2</v>
      </c>
      <c r="E168" t="str">
        <f t="shared" si="7"/>
        <v>2.03</v>
      </c>
      <c r="F168" t="str">
        <f t="shared" si="8"/>
        <v>2.03.01</v>
      </c>
    </row>
    <row r="169" spans="1:6" hidden="1" x14ac:dyDescent="0.25">
      <c r="A169" t="s">
        <v>365</v>
      </c>
      <c r="B169" t="s">
        <v>366</v>
      </c>
      <c r="C169">
        <v>300000</v>
      </c>
      <c r="D169" t="str">
        <f t="shared" si="6"/>
        <v>2</v>
      </c>
      <c r="E169" t="str">
        <f t="shared" si="7"/>
        <v>2.03</v>
      </c>
      <c r="F169" t="str">
        <f t="shared" si="8"/>
        <v>2.03.02</v>
      </c>
    </row>
    <row r="170" spans="1:6" hidden="1" x14ac:dyDescent="0.25">
      <c r="A170" t="s">
        <v>367</v>
      </c>
      <c r="B170" t="s">
        <v>123</v>
      </c>
      <c r="C170">
        <v>200000</v>
      </c>
      <c r="D170" t="str">
        <f t="shared" si="6"/>
        <v>2</v>
      </c>
      <c r="E170" t="str">
        <f t="shared" si="7"/>
        <v>2.03</v>
      </c>
      <c r="F170" t="str">
        <f t="shared" si="8"/>
        <v>2.03.03</v>
      </c>
    </row>
    <row r="171" spans="1:6" hidden="1" x14ac:dyDescent="0.25">
      <c r="A171" t="s">
        <v>368</v>
      </c>
      <c r="B171" t="s">
        <v>127</v>
      </c>
      <c r="C171">
        <v>150000</v>
      </c>
      <c r="D171" t="str">
        <f t="shared" si="6"/>
        <v>2</v>
      </c>
      <c r="E171" t="str">
        <f t="shared" si="7"/>
        <v>2.03</v>
      </c>
      <c r="F171" t="str">
        <f t="shared" si="8"/>
        <v>2.03.05</v>
      </c>
    </row>
    <row r="172" spans="1:6" hidden="1" x14ac:dyDescent="0.25">
      <c r="A172" t="s">
        <v>370</v>
      </c>
      <c r="B172" t="s">
        <v>371</v>
      </c>
      <c r="C172">
        <v>150000</v>
      </c>
      <c r="D172" t="str">
        <f t="shared" si="6"/>
        <v>2</v>
      </c>
      <c r="E172" t="str">
        <f t="shared" si="7"/>
        <v>2.03</v>
      </c>
      <c r="F172" t="str">
        <f t="shared" si="8"/>
        <v>2.03.06</v>
      </c>
    </row>
    <row r="173" spans="1:6" hidden="1" x14ac:dyDescent="0.25">
      <c r="A173" t="s">
        <v>372</v>
      </c>
      <c r="B173" t="s">
        <v>135</v>
      </c>
      <c r="C173">
        <v>800000</v>
      </c>
      <c r="D173" t="str">
        <f t="shared" si="6"/>
        <v>2</v>
      </c>
      <c r="E173" t="str">
        <f t="shared" si="7"/>
        <v>2.04</v>
      </c>
      <c r="F173" t="str">
        <f t="shared" si="8"/>
        <v>2.04.01</v>
      </c>
    </row>
    <row r="174" spans="1:6" hidden="1" x14ac:dyDescent="0.25">
      <c r="A174" t="s">
        <v>373</v>
      </c>
      <c r="B174" t="s">
        <v>137</v>
      </c>
      <c r="C174">
        <v>65000000</v>
      </c>
      <c r="D174" t="str">
        <f t="shared" si="6"/>
        <v>2</v>
      </c>
      <c r="E174" t="str">
        <f t="shared" si="7"/>
        <v>2.04</v>
      </c>
      <c r="F174" t="str">
        <f t="shared" si="8"/>
        <v>2.04.02</v>
      </c>
    </row>
    <row r="175" spans="1:6" hidden="1" x14ac:dyDescent="0.25">
      <c r="A175" t="s">
        <v>374</v>
      </c>
      <c r="B175" t="s">
        <v>143</v>
      </c>
      <c r="C175">
        <v>300000</v>
      </c>
      <c r="D175" t="str">
        <f t="shared" si="6"/>
        <v>2</v>
      </c>
      <c r="E175" t="str">
        <f t="shared" si="7"/>
        <v>2.99</v>
      </c>
      <c r="F175" t="str">
        <f t="shared" si="8"/>
        <v>2.99.03</v>
      </c>
    </row>
    <row r="176" spans="1:6" hidden="1" x14ac:dyDescent="0.25">
      <c r="A176" t="s">
        <v>375</v>
      </c>
      <c r="B176" t="s">
        <v>145</v>
      </c>
      <c r="C176">
        <v>7500000</v>
      </c>
      <c r="D176" t="str">
        <f t="shared" si="6"/>
        <v>2</v>
      </c>
      <c r="E176" t="str">
        <f t="shared" si="7"/>
        <v>2.99</v>
      </c>
      <c r="F176" t="str">
        <f t="shared" si="8"/>
        <v>2.99.04</v>
      </c>
    </row>
    <row r="177" spans="1:6" hidden="1" x14ac:dyDescent="0.25">
      <c r="A177" t="s">
        <v>376</v>
      </c>
      <c r="B177" t="s">
        <v>147</v>
      </c>
      <c r="C177">
        <v>5000000</v>
      </c>
      <c r="D177" t="str">
        <f t="shared" si="6"/>
        <v>2</v>
      </c>
      <c r="E177" t="str">
        <f t="shared" si="7"/>
        <v>2.99</v>
      </c>
      <c r="F177" t="str">
        <f t="shared" si="8"/>
        <v>2.99.05</v>
      </c>
    </row>
    <row r="178" spans="1:6" hidden="1" x14ac:dyDescent="0.25">
      <c r="A178" t="s">
        <v>377</v>
      </c>
      <c r="B178" t="s">
        <v>339</v>
      </c>
      <c r="C178">
        <v>3500000</v>
      </c>
      <c r="D178" t="str">
        <f t="shared" si="6"/>
        <v>2</v>
      </c>
      <c r="E178" t="str">
        <f t="shared" si="7"/>
        <v>2.99</v>
      </c>
      <c r="F178" t="str">
        <f t="shared" si="8"/>
        <v>2.99.06</v>
      </c>
    </row>
    <row r="179" spans="1:6" hidden="1" x14ac:dyDescent="0.25">
      <c r="A179" t="s">
        <v>378</v>
      </c>
      <c r="B179" t="s">
        <v>153</v>
      </c>
      <c r="C179">
        <v>100000</v>
      </c>
      <c r="D179" t="str">
        <f t="shared" si="6"/>
        <v>2</v>
      </c>
      <c r="E179" t="str">
        <f t="shared" si="7"/>
        <v>2.99</v>
      </c>
      <c r="F179" t="str">
        <f t="shared" si="8"/>
        <v>2.99.99</v>
      </c>
    </row>
    <row r="180" spans="1:6" x14ac:dyDescent="0.25">
      <c r="A180" t="s">
        <v>872</v>
      </c>
      <c r="B180" t="s">
        <v>873</v>
      </c>
      <c r="C180">
        <v>48600000</v>
      </c>
      <c r="D180" t="str">
        <f t="shared" si="6"/>
        <v>2</v>
      </c>
      <c r="E180" t="str">
        <f t="shared" si="7"/>
        <v>3.02</v>
      </c>
      <c r="F180" t="str">
        <f t="shared" si="8"/>
        <v>3.02.06</v>
      </c>
    </row>
    <row r="181" spans="1:6" hidden="1" x14ac:dyDescent="0.25">
      <c r="A181" t="s">
        <v>379</v>
      </c>
      <c r="B181" t="s">
        <v>161</v>
      </c>
      <c r="C181">
        <v>2000000</v>
      </c>
      <c r="D181" t="str">
        <f t="shared" si="6"/>
        <v>2</v>
      </c>
      <c r="E181" t="str">
        <f t="shared" si="7"/>
        <v>5.01</v>
      </c>
      <c r="F181" t="str">
        <f t="shared" si="8"/>
        <v>5.01.03</v>
      </c>
    </row>
    <row r="182" spans="1:6" hidden="1" x14ac:dyDescent="0.25">
      <c r="A182" t="s">
        <v>380</v>
      </c>
      <c r="B182" t="s">
        <v>381</v>
      </c>
      <c r="C182">
        <v>500000</v>
      </c>
      <c r="D182" t="str">
        <f t="shared" si="6"/>
        <v>2</v>
      </c>
      <c r="E182" t="str">
        <f t="shared" si="7"/>
        <v>5.01</v>
      </c>
      <c r="F182" t="str">
        <f t="shared" si="8"/>
        <v>5.01.99</v>
      </c>
    </row>
    <row r="183" spans="1:6" hidden="1" x14ac:dyDescent="0.25">
      <c r="A183" t="s">
        <v>874</v>
      </c>
      <c r="B183" t="s">
        <v>800</v>
      </c>
      <c r="C183">
        <v>300000</v>
      </c>
      <c r="D183" t="str">
        <f t="shared" si="6"/>
        <v>2</v>
      </c>
      <c r="E183" t="str">
        <f t="shared" si="7"/>
        <v>6.02</v>
      </c>
      <c r="F183" t="str">
        <f t="shared" si="8"/>
        <v>6.02.03</v>
      </c>
    </row>
    <row r="184" spans="1:6" hidden="1" x14ac:dyDescent="0.25">
      <c r="A184" t="s">
        <v>875</v>
      </c>
      <c r="B184" t="s">
        <v>803</v>
      </c>
      <c r="C184">
        <v>2687515</v>
      </c>
      <c r="D184" t="str">
        <f t="shared" si="6"/>
        <v>2</v>
      </c>
      <c r="E184" t="str">
        <f t="shared" si="7"/>
        <v>6.03</v>
      </c>
      <c r="F184" t="str">
        <f t="shared" si="8"/>
        <v>6.03.01</v>
      </c>
    </row>
    <row r="185" spans="1:6" hidden="1" x14ac:dyDescent="0.25">
      <c r="A185" t="s">
        <v>876</v>
      </c>
      <c r="B185" t="s">
        <v>804</v>
      </c>
      <c r="C185">
        <v>1343757</v>
      </c>
      <c r="D185" t="str">
        <f t="shared" si="6"/>
        <v>2</v>
      </c>
      <c r="E185" t="str">
        <f t="shared" si="7"/>
        <v>6.03</v>
      </c>
      <c r="F185" t="str">
        <f t="shared" si="8"/>
        <v>6.03.99</v>
      </c>
    </row>
    <row r="186" spans="1:6" hidden="1" x14ac:dyDescent="0.25">
      <c r="A186" t="s">
        <v>877</v>
      </c>
      <c r="B186" t="s">
        <v>878</v>
      </c>
      <c r="C186">
        <v>55000000</v>
      </c>
      <c r="D186" t="str">
        <f t="shared" si="6"/>
        <v>2</v>
      </c>
      <c r="E186" t="str">
        <f t="shared" si="7"/>
        <v>8.02</v>
      </c>
      <c r="F186" t="str">
        <f t="shared" si="8"/>
        <v>8.02.06</v>
      </c>
    </row>
    <row r="187" spans="1:6" hidden="1" x14ac:dyDescent="0.25">
      <c r="A187" t="s">
        <v>879</v>
      </c>
      <c r="B187" t="s">
        <v>766</v>
      </c>
      <c r="C187">
        <v>38897916</v>
      </c>
      <c r="D187" t="str">
        <f t="shared" si="6"/>
        <v>2</v>
      </c>
      <c r="E187" t="str">
        <f t="shared" si="7"/>
        <v>0.01</v>
      </c>
      <c r="F187" t="str">
        <f t="shared" si="8"/>
        <v>0.01.01</v>
      </c>
    </row>
    <row r="188" spans="1:6" hidden="1" x14ac:dyDescent="0.25">
      <c r="A188" t="s">
        <v>880</v>
      </c>
      <c r="B188" t="s">
        <v>771</v>
      </c>
      <c r="C188">
        <v>500000</v>
      </c>
      <c r="D188" t="str">
        <f t="shared" si="6"/>
        <v>2</v>
      </c>
      <c r="E188" t="str">
        <f t="shared" si="7"/>
        <v>0.02</v>
      </c>
      <c r="F188" t="str">
        <f t="shared" si="8"/>
        <v>0.02.01</v>
      </c>
    </row>
    <row r="189" spans="1:6" hidden="1" x14ac:dyDescent="0.25">
      <c r="A189" t="s">
        <v>881</v>
      </c>
      <c r="B189" t="s">
        <v>778</v>
      </c>
      <c r="C189">
        <v>6787091</v>
      </c>
      <c r="D189" t="str">
        <f t="shared" si="6"/>
        <v>2</v>
      </c>
      <c r="E189" t="str">
        <f t="shared" si="7"/>
        <v>0.03</v>
      </c>
      <c r="F189" t="str">
        <f t="shared" si="8"/>
        <v>0.03.01</v>
      </c>
    </row>
    <row r="190" spans="1:6" hidden="1" x14ac:dyDescent="0.25">
      <c r="A190" t="s">
        <v>882</v>
      </c>
      <c r="B190" t="s">
        <v>780</v>
      </c>
      <c r="C190">
        <v>4167684</v>
      </c>
      <c r="D190" t="str">
        <f t="shared" si="6"/>
        <v>2</v>
      </c>
      <c r="E190" t="str">
        <f t="shared" si="7"/>
        <v>0.03</v>
      </c>
      <c r="F190" t="str">
        <f t="shared" si="8"/>
        <v>0.03.03</v>
      </c>
    </row>
    <row r="191" spans="1:6" hidden="1" x14ac:dyDescent="0.25">
      <c r="A191" t="s">
        <v>883</v>
      </c>
      <c r="B191" t="s">
        <v>781</v>
      </c>
      <c r="C191">
        <v>3847211</v>
      </c>
      <c r="D191" t="str">
        <f t="shared" si="6"/>
        <v>2</v>
      </c>
      <c r="E191" t="str">
        <f t="shared" si="7"/>
        <v>0.03</v>
      </c>
      <c r="F191" t="str">
        <f t="shared" si="8"/>
        <v>0.03.04</v>
      </c>
    </row>
    <row r="192" spans="1:6" hidden="1" x14ac:dyDescent="0.25">
      <c r="A192" t="s">
        <v>884</v>
      </c>
      <c r="B192" t="s">
        <v>784</v>
      </c>
      <c r="C192">
        <v>4627980</v>
      </c>
      <c r="D192" t="str">
        <f t="shared" si="6"/>
        <v>2</v>
      </c>
      <c r="E192" t="str">
        <f t="shared" si="7"/>
        <v>0.04</v>
      </c>
      <c r="F192" t="str">
        <f t="shared" si="8"/>
        <v>0.04.01</v>
      </c>
    </row>
    <row r="193" spans="1:6" hidden="1" x14ac:dyDescent="0.25">
      <c r="A193" t="s">
        <v>885</v>
      </c>
      <c r="B193" t="s">
        <v>785</v>
      </c>
      <c r="C193">
        <v>250161</v>
      </c>
      <c r="D193" t="str">
        <f t="shared" si="6"/>
        <v>2</v>
      </c>
      <c r="E193" t="str">
        <f t="shared" si="7"/>
        <v>0.04</v>
      </c>
      <c r="F193" t="str">
        <f t="shared" si="8"/>
        <v>0.04.05</v>
      </c>
    </row>
    <row r="194" spans="1:6" hidden="1" x14ac:dyDescent="0.25">
      <c r="A194" t="s">
        <v>886</v>
      </c>
      <c r="B194" t="s">
        <v>789</v>
      </c>
      <c r="C194">
        <v>2711746</v>
      </c>
      <c r="D194" t="str">
        <f t="shared" ref="D194:D257" si="9">+MID(A194,4,1)</f>
        <v>2</v>
      </c>
      <c r="E194" t="str">
        <f t="shared" ref="E194:E257" si="10">+MID(A194,9,4)</f>
        <v>0.05</v>
      </c>
      <c r="F194" t="str">
        <f t="shared" ref="F194:F257" si="11">+MID(A194,9,7)</f>
        <v>0.05.01</v>
      </c>
    </row>
    <row r="195" spans="1:6" hidden="1" x14ac:dyDescent="0.25">
      <c r="A195" t="s">
        <v>887</v>
      </c>
      <c r="B195" t="s">
        <v>790</v>
      </c>
      <c r="C195">
        <v>1500967</v>
      </c>
      <c r="D195" t="str">
        <f t="shared" si="9"/>
        <v>2</v>
      </c>
      <c r="E195" t="str">
        <f t="shared" si="10"/>
        <v>0.05</v>
      </c>
      <c r="F195" t="str">
        <f t="shared" si="11"/>
        <v>0.05.02</v>
      </c>
    </row>
    <row r="196" spans="1:6" hidden="1" x14ac:dyDescent="0.25">
      <c r="A196" t="s">
        <v>888</v>
      </c>
      <c r="B196" t="s">
        <v>791</v>
      </c>
      <c r="C196">
        <v>750483</v>
      </c>
      <c r="D196" t="str">
        <f t="shared" si="9"/>
        <v>2</v>
      </c>
      <c r="E196" t="str">
        <f t="shared" si="10"/>
        <v>0.05</v>
      </c>
      <c r="F196" t="str">
        <f t="shared" si="11"/>
        <v>0.05.03</v>
      </c>
    </row>
    <row r="197" spans="1:6" hidden="1" x14ac:dyDescent="0.25">
      <c r="A197" t="s">
        <v>382</v>
      </c>
      <c r="B197" t="s">
        <v>203</v>
      </c>
      <c r="C197">
        <v>170000</v>
      </c>
      <c r="D197" t="str">
        <f t="shared" si="9"/>
        <v>2</v>
      </c>
      <c r="E197" t="str">
        <f t="shared" si="10"/>
        <v>1.01</v>
      </c>
      <c r="F197" t="str">
        <f t="shared" si="11"/>
        <v>1.01.03</v>
      </c>
    </row>
    <row r="198" spans="1:6" hidden="1" x14ac:dyDescent="0.25">
      <c r="A198" t="s">
        <v>383</v>
      </c>
      <c r="B198" t="s">
        <v>21</v>
      </c>
      <c r="C198">
        <v>650000</v>
      </c>
      <c r="D198" t="str">
        <f t="shared" si="9"/>
        <v>2</v>
      </c>
      <c r="E198" t="str">
        <f t="shared" si="10"/>
        <v>1.02</v>
      </c>
      <c r="F198" t="str">
        <f t="shared" si="11"/>
        <v>1.02.01</v>
      </c>
    </row>
    <row r="199" spans="1:6" hidden="1" x14ac:dyDescent="0.25">
      <c r="A199" t="s">
        <v>385</v>
      </c>
      <c r="B199" t="s">
        <v>23</v>
      </c>
      <c r="C199">
        <v>600000</v>
      </c>
      <c r="D199" t="str">
        <f t="shared" si="9"/>
        <v>2</v>
      </c>
      <c r="E199" t="str">
        <f t="shared" si="10"/>
        <v>1.02</v>
      </c>
      <c r="F199" t="str">
        <f t="shared" si="11"/>
        <v>1.02.02</v>
      </c>
    </row>
    <row r="200" spans="1:6" hidden="1" x14ac:dyDescent="0.25">
      <c r="A200" t="s">
        <v>387</v>
      </c>
      <c r="B200" t="s">
        <v>27</v>
      </c>
      <c r="C200">
        <v>250000</v>
      </c>
      <c r="D200" t="str">
        <f t="shared" si="9"/>
        <v>2</v>
      </c>
      <c r="E200" t="str">
        <f t="shared" si="10"/>
        <v>1.02</v>
      </c>
      <c r="F200" t="str">
        <f t="shared" si="11"/>
        <v>1.02.04</v>
      </c>
    </row>
    <row r="201" spans="1:6" hidden="1" x14ac:dyDescent="0.25">
      <c r="A201" t="s">
        <v>388</v>
      </c>
      <c r="B201" t="s">
        <v>346</v>
      </c>
      <c r="C201">
        <v>4500000</v>
      </c>
      <c r="D201" t="str">
        <f t="shared" si="9"/>
        <v>2</v>
      </c>
      <c r="E201" t="str">
        <f t="shared" si="10"/>
        <v>1.02</v>
      </c>
      <c r="F201" t="str">
        <f t="shared" si="11"/>
        <v>1.02.99</v>
      </c>
    </row>
    <row r="202" spans="1:6" hidden="1" x14ac:dyDescent="0.25">
      <c r="A202" t="s">
        <v>389</v>
      </c>
      <c r="B202" t="s">
        <v>33</v>
      </c>
      <c r="C202">
        <v>300000</v>
      </c>
      <c r="D202" t="str">
        <f t="shared" si="9"/>
        <v>2</v>
      </c>
      <c r="E202" t="str">
        <f t="shared" si="10"/>
        <v>1.03</v>
      </c>
      <c r="F202" t="str">
        <f t="shared" si="11"/>
        <v>1.03.01</v>
      </c>
    </row>
    <row r="203" spans="1:6" hidden="1" x14ac:dyDescent="0.25">
      <c r="A203" t="s">
        <v>390</v>
      </c>
      <c r="B203" t="s">
        <v>37</v>
      </c>
      <c r="C203">
        <v>50000</v>
      </c>
      <c r="D203" t="str">
        <f t="shared" si="9"/>
        <v>2</v>
      </c>
      <c r="E203" t="str">
        <f t="shared" si="10"/>
        <v>1.03</v>
      </c>
      <c r="F203" t="str">
        <f t="shared" si="11"/>
        <v>1.03.03</v>
      </c>
    </row>
    <row r="204" spans="1:6" hidden="1" x14ac:dyDescent="0.25">
      <c r="A204" t="s">
        <v>889</v>
      </c>
      <c r="B204" t="s">
        <v>41</v>
      </c>
      <c r="C204">
        <v>1278831</v>
      </c>
      <c r="D204" t="str">
        <f t="shared" si="9"/>
        <v>2</v>
      </c>
      <c r="E204" t="str">
        <f t="shared" si="10"/>
        <v>1.03</v>
      </c>
      <c r="F204" t="str">
        <f t="shared" si="11"/>
        <v>1.03.06</v>
      </c>
    </row>
    <row r="205" spans="1:6" hidden="1" x14ac:dyDescent="0.25">
      <c r="A205" t="s">
        <v>394</v>
      </c>
      <c r="B205" t="s">
        <v>55</v>
      </c>
      <c r="C205">
        <v>150000</v>
      </c>
      <c r="D205" t="str">
        <f t="shared" si="9"/>
        <v>2</v>
      </c>
      <c r="E205" t="str">
        <f t="shared" si="10"/>
        <v>1.04</v>
      </c>
      <c r="F205" t="str">
        <f t="shared" si="11"/>
        <v>1.04.06</v>
      </c>
    </row>
    <row r="206" spans="1:6" hidden="1" x14ac:dyDescent="0.25">
      <c r="A206" t="s">
        <v>395</v>
      </c>
      <c r="B206" t="s">
        <v>57</v>
      </c>
      <c r="C206">
        <v>50000</v>
      </c>
      <c r="D206" t="str">
        <f t="shared" si="9"/>
        <v>2</v>
      </c>
      <c r="E206" t="str">
        <f t="shared" si="10"/>
        <v>1.04</v>
      </c>
      <c r="F206" t="str">
        <f t="shared" si="11"/>
        <v>1.04.99</v>
      </c>
    </row>
    <row r="207" spans="1:6" hidden="1" x14ac:dyDescent="0.25">
      <c r="A207" t="s">
        <v>396</v>
      </c>
      <c r="B207" t="s">
        <v>67</v>
      </c>
      <c r="C207">
        <v>1000644</v>
      </c>
      <c r="D207" t="str">
        <f t="shared" si="9"/>
        <v>2</v>
      </c>
      <c r="E207" t="str">
        <f t="shared" si="10"/>
        <v>1.06</v>
      </c>
      <c r="F207" t="str">
        <f t="shared" si="11"/>
        <v>1.06.01</v>
      </c>
    </row>
    <row r="208" spans="1:6" hidden="1" x14ac:dyDescent="0.25">
      <c r="A208" t="s">
        <v>398</v>
      </c>
      <c r="B208" t="s">
        <v>399</v>
      </c>
      <c r="C208">
        <v>100000</v>
      </c>
      <c r="D208" t="str">
        <f t="shared" si="9"/>
        <v>2</v>
      </c>
      <c r="E208" t="str">
        <f t="shared" si="10"/>
        <v>1.08</v>
      </c>
      <c r="F208" t="str">
        <f t="shared" si="11"/>
        <v>1.08.04</v>
      </c>
    </row>
    <row r="209" spans="1:6" hidden="1" x14ac:dyDescent="0.25">
      <c r="A209" t="s">
        <v>400</v>
      </c>
      <c r="B209" t="s">
        <v>83</v>
      </c>
      <c r="C209">
        <v>50000</v>
      </c>
      <c r="D209" t="str">
        <f t="shared" si="9"/>
        <v>2</v>
      </c>
      <c r="E209" t="str">
        <f t="shared" si="10"/>
        <v>1.08</v>
      </c>
      <c r="F209" t="str">
        <f t="shared" si="11"/>
        <v>1.08.06</v>
      </c>
    </row>
    <row r="210" spans="1:6" hidden="1" x14ac:dyDescent="0.25">
      <c r="A210" t="s">
        <v>401</v>
      </c>
      <c r="B210" t="s">
        <v>85</v>
      </c>
      <c r="C210">
        <v>50000</v>
      </c>
      <c r="D210" t="str">
        <f t="shared" si="9"/>
        <v>2</v>
      </c>
      <c r="E210" t="str">
        <f t="shared" si="10"/>
        <v>1.08</v>
      </c>
      <c r="F210" t="str">
        <f t="shared" si="11"/>
        <v>1.08.07</v>
      </c>
    </row>
    <row r="211" spans="1:6" hidden="1" x14ac:dyDescent="0.25">
      <c r="A211" t="s">
        <v>402</v>
      </c>
      <c r="B211" t="s">
        <v>403</v>
      </c>
      <c r="C211">
        <v>50000</v>
      </c>
      <c r="D211" t="str">
        <f t="shared" si="9"/>
        <v>2</v>
      </c>
      <c r="E211" t="str">
        <f t="shared" si="10"/>
        <v>1.08</v>
      </c>
      <c r="F211" t="str">
        <f t="shared" si="11"/>
        <v>1.08.08</v>
      </c>
    </row>
    <row r="212" spans="1:6" hidden="1" x14ac:dyDescent="0.25">
      <c r="A212" t="s">
        <v>404</v>
      </c>
      <c r="B212" t="s">
        <v>89</v>
      </c>
      <c r="C212">
        <v>100000</v>
      </c>
      <c r="D212" t="str">
        <f t="shared" si="9"/>
        <v>2</v>
      </c>
      <c r="E212" t="str">
        <f t="shared" si="10"/>
        <v>1.08</v>
      </c>
      <c r="F212" t="str">
        <f t="shared" si="11"/>
        <v>1.08.99</v>
      </c>
    </row>
    <row r="213" spans="1:6" hidden="1" x14ac:dyDescent="0.25">
      <c r="A213" t="s">
        <v>405</v>
      </c>
      <c r="B213" t="s">
        <v>103</v>
      </c>
      <c r="C213">
        <v>500000</v>
      </c>
      <c r="D213" t="str">
        <f t="shared" si="9"/>
        <v>2</v>
      </c>
      <c r="E213" t="str">
        <f t="shared" si="10"/>
        <v>2.01</v>
      </c>
      <c r="F213" t="str">
        <f t="shared" si="11"/>
        <v>2.01.01</v>
      </c>
    </row>
    <row r="214" spans="1:6" hidden="1" x14ac:dyDescent="0.25">
      <c r="A214" t="s">
        <v>890</v>
      </c>
      <c r="B214" t="s">
        <v>105</v>
      </c>
      <c r="C214">
        <v>100000</v>
      </c>
      <c r="D214" t="str">
        <f t="shared" si="9"/>
        <v>2</v>
      </c>
      <c r="E214" t="str">
        <f t="shared" si="10"/>
        <v>2.01</v>
      </c>
      <c r="F214" t="str">
        <f t="shared" si="11"/>
        <v>2.01.02</v>
      </c>
    </row>
    <row r="215" spans="1:6" hidden="1" x14ac:dyDescent="0.25">
      <c r="A215" t="s">
        <v>406</v>
      </c>
      <c r="B215" t="s">
        <v>107</v>
      </c>
      <c r="C215">
        <v>850000</v>
      </c>
      <c r="D215" t="str">
        <f t="shared" si="9"/>
        <v>2</v>
      </c>
      <c r="E215" t="str">
        <f t="shared" si="10"/>
        <v>2.01</v>
      </c>
      <c r="F215" t="str">
        <f t="shared" si="11"/>
        <v>2.01.04</v>
      </c>
    </row>
    <row r="216" spans="1:6" hidden="1" x14ac:dyDescent="0.25">
      <c r="A216" t="s">
        <v>891</v>
      </c>
      <c r="B216" t="s">
        <v>109</v>
      </c>
      <c r="C216">
        <v>100000</v>
      </c>
      <c r="D216" t="str">
        <f t="shared" si="9"/>
        <v>2</v>
      </c>
      <c r="E216" t="str">
        <f t="shared" si="10"/>
        <v>2.01</v>
      </c>
      <c r="F216" t="str">
        <f t="shared" si="11"/>
        <v>2.01.99</v>
      </c>
    </row>
    <row r="217" spans="1:6" hidden="1" x14ac:dyDescent="0.25">
      <c r="A217" t="s">
        <v>407</v>
      </c>
      <c r="B217" t="s">
        <v>324</v>
      </c>
      <c r="C217">
        <v>100000</v>
      </c>
      <c r="D217" t="str">
        <f t="shared" si="9"/>
        <v>2</v>
      </c>
      <c r="E217" t="str">
        <f t="shared" si="10"/>
        <v>2.03</v>
      </c>
      <c r="F217" t="str">
        <f t="shared" si="11"/>
        <v>2.03.01</v>
      </c>
    </row>
    <row r="218" spans="1:6" hidden="1" x14ac:dyDescent="0.25">
      <c r="A218" t="s">
        <v>408</v>
      </c>
      <c r="B218" t="s">
        <v>121</v>
      </c>
      <c r="C218">
        <v>1000000</v>
      </c>
      <c r="D218" t="str">
        <f t="shared" si="9"/>
        <v>2</v>
      </c>
      <c r="E218" t="str">
        <f t="shared" si="10"/>
        <v>2.03</v>
      </c>
      <c r="F218" t="str">
        <f t="shared" si="11"/>
        <v>2.03.02</v>
      </c>
    </row>
    <row r="219" spans="1:6" hidden="1" x14ac:dyDescent="0.25">
      <c r="A219" t="s">
        <v>409</v>
      </c>
      <c r="B219" t="s">
        <v>123</v>
      </c>
      <c r="C219">
        <v>50000</v>
      </c>
      <c r="D219" t="str">
        <f t="shared" si="9"/>
        <v>2</v>
      </c>
      <c r="E219" t="str">
        <f t="shared" si="10"/>
        <v>2.03</v>
      </c>
      <c r="F219" t="str">
        <f t="shared" si="11"/>
        <v>2.03.03</v>
      </c>
    </row>
    <row r="220" spans="1:6" hidden="1" x14ac:dyDescent="0.25">
      <c r="A220" t="s">
        <v>410</v>
      </c>
      <c r="B220" t="s">
        <v>125</v>
      </c>
      <c r="C220">
        <v>50000</v>
      </c>
      <c r="D220" t="str">
        <f t="shared" si="9"/>
        <v>2</v>
      </c>
      <c r="E220" t="str">
        <f t="shared" si="10"/>
        <v>2.03</v>
      </c>
      <c r="F220" t="str">
        <f t="shared" si="11"/>
        <v>2.03.04</v>
      </c>
    </row>
    <row r="221" spans="1:6" hidden="1" x14ac:dyDescent="0.25">
      <c r="A221" t="s">
        <v>411</v>
      </c>
      <c r="B221" t="s">
        <v>412</v>
      </c>
      <c r="C221">
        <v>50000</v>
      </c>
      <c r="D221" t="str">
        <f t="shared" si="9"/>
        <v>2</v>
      </c>
      <c r="E221" t="str">
        <f t="shared" si="10"/>
        <v>2.03</v>
      </c>
      <c r="F221" t="str">
        <f t="shared" si="11"/>
        <v>2.03.05</v>
      </c>
    </row>
    <row r="222" spans="1:6" hidden="1" x14ac:dyDescent="0.25">
      <c r="A222" t="s">
        <v>413</v>
      </c>
      <c r="B222" t="s">
        <v>131</v>
      </c>
      <c r="C222">
        <v>100000</v>
      </c>
      <c r="D222" t="str">
        <f t="shared" si="9"/>
        <v>2</v>
      </c>
      <c r="E222" t="str">
        <f t="shared" si="10"/>
        <v>2.03</v>
      </c>
      <c r="F222" t="str">
        <f t="shared" si="11"/>
        <v>2.03.99</v>
      </c>
    </row>
    <row r="223" spans="1:6" hidden="1" x14ac:dyDescent="0.25">
      <c r="A223" t="s">
        <v>415</v>
      </c>
      <c r="B223" t="s">
        <v>135</v>
      </c>
      <c r="C223">
        <v>840000</v>
      </c>
      <c r="D223" t="str">
        <f t="shared" si="9"/>
        <v>2</v>
      </c>
      <c r="E223" t="str">
        <f t="shared" si="10"/>
        <v>2.04</v>
      </c>
      <c r="F223" t="str">
        <f t="shared" si="11"/>
        <v>2.04.01</v>
      </c>
    </row>
    <row r="224" spans="1:6" hidden="1" x14ac:dyDescent="0.25">
      <c r="A224" t="s">
        <v>416</v>
      </c>
      <c r="B224" t="s">
        <v>137</v>
      </c>
      <c r="C224">
        <v>100000</v>
      </c>
      <c r="D224" t="str">
        <f t="shared" si="9"/>
        <v>2</v>
      </c>
      <c r="E224" t="str">
        <f t="shared" si="10"/>
        <v>2.04</v>
      </c>
      <c r="F224" t="str">
        <f t="shared" si="11"/>
        <v>2.04.02</v>
      </c>
    </row>
    <row r="225" spans="1:6" hidden="1" x14ac:dyDescent="0.25">
      <c r="A225" t="s">
        <v>417</v>
      </c>
      <c r="B225" t="s">
        <v>418</v>
      </c>
      <c r="C225">
        <v>185000</v>
      </c>
      <c r="D225" t="str">
        <f t="shared" si="9"/>
        <v>2</v>
      </c>
      <c r="E225" t="str">
        <f t="shared" si="10"/>
        <v>2.99</v>
      </c>
      <c r="F225" t="str">
        <f t="shared" si="11"/>
        <v>2.99.01</v>
      </c>
    </row>
    <row r="226" spans="1:6" hidden="1" x14ac:dyDescent="0.25">
      <c r="A226" t="s">
        <v>419</v>
      </c>
      <c r="B226" t="s">
        <v>143</v>
      </c>
      <c r="C226">
        <v>105000</v>
      </c>
      <c r="D226" t="str">
        <f t="shared" si="9"/>
        <v>2</v>
      </c>
      <c r="E226" t="str">
        <f t="shared" si="10"/>
        <v>2.99</v>
      </c>
      <c r="F226" t="str">
        <f t="shared" si="11"/>
        <v>2.99.03</v>
      </c>
    </row>
    <row r="227" spans="1:6" hidden="1" x14ac:dyDescent="0.25">
      <c r="A227" t="s">
        <v>420</v>
      </c>
      <c r="B227" t="s">
        <v>145</v>
      </c>
      <c r="C227">
        <v>1000000</v>
      </c>
      <c r="D227" t="str">
        <f t="shared" si="9"/>
        <v>2</v>
      </c>
      <c r="E227" t="str">
        <f t="shared" si="10"/>
        <v>2.99</v>
      </c>
      <c r="F227" t="str">
        <f t="shared" si="11"/>
        <v>2.99.04</v>
      </c>
    </row>
    <row r="228" spans="1:6" hidden="1" x14ac:dyDescent="0.25">
      <c r="A228" t="s">
        <v>421</v>
      </c>
      <c r="B228" t="s">
        <v>147</v>
      </c>
      <c r="C228">
        <v>300000</v>
      </c>
      <c r="D228" t="str">
        <f t="shared" si="9"/>
        <v>2</v>
      </c>
      <c r="E228" t="str">
        <f t="shared" si="10"/>
        <v>2.99</v>
      </c>
      <c r="F228" t="str">
        <f t="shared" si="11"/>
        <v>2.99.05</v>
      </c>
    </row>
    <row r="229" spans="1:6" hidden="1" x14ac:dyDescent="0.25">
      <c r="A229" t="s">
        <v>422</v>
      </c>
      <c r="B229" t="s">
        <v>339</v>
      </c>
      <c r="C229">
        <v>400000</v>
      </c>
      <c r="D229" t="str">
        <f t="shared" si="9"/>
        <v>2</v>
      </c>
      <c r="E229" t="str">
        <f t="shared" si="10"/>
        <v>2.99</v>
      </c>
      <c r="F229" t="str">
        <f t="shared" si="11"/>
        <v>2.99.06</v>
      </c>
    </row>
    <row r="230" spans="1:6" hidden="1" x14ac:dyDescent="0.25">
      <c r="A230" t="s">
        <v>423</v>
      </c>
      <c r="B230" t="s">
        <v>153</v>
      </c>
      <c r="C230">
        <v>100000</v>
      </c>
      <c r="D230" t="str">
        <f t="shared" si="9"/>
        <v>2</v>
      </c>
      <c r="E230" t="str">
        <f t="shared" si="10"/>
        <v>2.99</v>
      </c>
      <c r="F230" t="str">
        <f t="shared" si="11"/>
        <v>2.99.99</v>
      </c>
    </row>
    <row r="231" spans="1:6" hidden="1" x14ac:dyDescent="0.25">
      <c r="A231" t="s">
        <v>424</v>
      </c>
      <c r="B231" t="s">
        <v>159</v>
      </c>
      <c r="C231">
        <v>300000</v>
      </c>
      <c r="D231" t="str">
        <f t="shared" si="9"/>
        <v>2</v>
      </c>
      <c r="E231" t="str">
        <f t="shared" si="10"/>
        <v>5.01</v>
      </c>
      <c r="F231" t="str">
        <f t="shared" si="11"/>
        <v>5.01.01</v>
      </c>
    </row>
    <row r="232" spans="1:6" hidden="1" x14ac:dyDescent="0.25">
      <c r="A232" t="s">
        <v>425</v>
      </c>
      <c r="B232" t="s">
        <v>161</v>
      </c>
      <c r="C232">
        <v>50000</v>
      </c>
      <c r="D232" t="str">
        <f t="shared" si="9"/>
        <v>2</v>
      </c>
      <c r="E232" t="str">
        <f t="shared" si="10"/>
        <v>5.01</v>
      </c>
      <c r="F232" t="str">
        <f t="shared" si="11"/>
        <v>5.01.03</v>
      </c>
    </row>
    <row r="233" spans="1:6" hidden="1" x14ac:dyDescent="0.25">
      <c r="A233" t="s">
        <v>426</v>
      </c>
      <c r="B233" t="s">
        <v>163</v>
      </c>
      <c r="C233">
        <v>100000</v>
      </c>
      <c r="D233" t="str">
        <f t="shared" si="9"/>
        <v>2</v>
      </c>
      <c r="E233" t="str">
        <f t="shared" si="10"/>
        <v>5.01</v>
      </c>
      <c r="F233" t="str">
        <f t="shared" si="11"/>
        <v>5.01.04</v>
      </c>
    </row>
    <row r="234" spans="1:6" hidden="1" x14ac:dyDescent="0.25">
      <c r="A234" t="s">
        <v>892</v>
      </c>
      <c r="B234" t="s">
        <v>803</v>
      </c>
      <c r="C234">
        <v>500322</v>
      </c>
      <c r="D234" t="str">
        <f t="shared" si="9"/>
        <v>2</v>
      </c>
      <c r="E234" t="str">
        <f t="shared" si="10"/>
        <v>6.03</v>
      </c>
      <c r="F234" t="str">
        <f t="shared" si="11"/>
        <v>6.03.01</v>
      </c>
    </row>
    <row r="235" spans="1:6" hidden="1" x14ac:dyDescent="0.25">
      <c r="A235" t="s">
        <v>893</v>
      </c>
      <c r="B235" t="s">
        <v>804</v>
      </c>
      <c r="C235">
        <v>250161</v>
      </c>
      <c r="D235" t="str">
        <f t="shared" si="9"/>
        <v>2</v>
      </c>
      <c r="E235" t="str">
        <f t="shared" si="10"/>
        <v>6.03</v>
      </c>
      <c r="F235" t="str">
        <f t="shared" si="11"/>
        <v>6.03.99</v>
      </c>
    </row>
    <row r="236" spans="1:6" hidden="1" x14ac:dyDescent="0.25">
      <c r="A236" t="s">
        <v>894</v>
      </c>
      <c r="B236" t="s">
        <v>766</v>
      </c>
      <c r="C236">
        <v>61041852</v>
      </c>
      <c r="D236" t="str">
        <f t="shared" si="9"/>
        <v>2</v>
      </c>
      <c r="E236" t="str">
        <f t="shared" si="10"/>
        <v>0.01</v>
      </c>
      <c r="F236" t="str">
        <f t="shared" si="11"/>
        <v>0.01.01</v>
      </c>
    </row>
    <row r="237" spans="1:6" hidden="1" x14ac:dyDescent="0.25">
      <c r="A237" t="s">
        <v>895</v>
      </c>
      <c r="B237" t="s">
        <v>843</v>
      </c>
      <c r="C237">
        <v>1000000</v>
      </c>
      <c r="D237" t="str">
        <f t="shared" si="9"/>
        <v>2</v>
      </c>
      <c r="E237" t="str">
        <f t="shared" si="10"/>
        <v>0.01</v>
      </c>
      <c r="F237" t="str">
        <f t="shared" si="11"/>
        <v>0.01.05</v>
      </c>
    </row>
    <row r="238" spans="1:6" hidden="1" x14ac:dyDescent="0.25">
      <c r="A238" t="s">
        <v>896</v>
      </c>
      <c r="B238" t="s">
        <v>771</v>
      </c>
      <c r="C238">
        <v>1000000</v>
      </c>
      <c r="D238" t="str">
        <f t="shared" si="9"/>
        <v>2</v>
      </c>
      <c r="E238" t="str">
        <f t="shared" si="10"/>
        <v>0.02</v>
      </c>
      <c r="F238" t="str">
        <f t="shared" si="11"/>
        <v>0.02.01</v>
      </c>
    </row>
    <row r="239" spans="1:6" hidden="1" x14ac:dyDescent="0.25">
      <c r="A239" t="s">
        <v>897</v>
      </c>
      <c r="B239" t="s">
        <v>778</v>
      </c>
      <c r="C239">
        <v>14854841</v>
      </c>
      <c r="D239" t="str">
        <f t="shared" si="9"/>
        <v>2</v>
      </c>
      <c r="E239" t="str">
        <f t="shared" si="10"/>
        <v>0.03</v>
      </c>
      <c r="F239" t="str">
        <f t="shared" si="11"/>
        <v>0.03.01</v>
      </c>
    </row>
    <row r="240" spans="1:6" hidden="1" x14ac:dyDescent="0.25">
      <c r="A240" t="s">
        <v>898</v>
      </c>
      <c r="B240" t="s">
        <v>780</v>
      </c>
      <c r="C240">
        <v>7005951</v>
      </c>
      <c r="D240" t="str">
        <f t="shared" si="9"/>
        <v>2</v>
      </c>
      <c r="E240" t="str">
        <f t="shared" si="10"/>
        <v>0.03</v>
      </c>
      <c r="F240" t="str">
        <f t="shared" si="11"/>
        <v>0.03.03</v>
      </c>
    </row>
    <row r="241" spans="1:6" hidden="1" x14ac:dyDescent="0.25">
      <c r="A241" t="s">
        <v>899</v>
      </c>
      <c r="B241" t="s">
        <v>781</v>
      </c>
      <c r="C241">
        <v>6208355</v>
      </c>
      <c r="D241" t="str">
        <f t="shared" si="9"/>
        <v>2</v>
      </c>
      <c r="E241" t="str">
        <f t="shared" si="10"/>
        <v>0.03</v>
      </c>
      <c r="F241" t="str">
        <f t="shared" si="11"/>
        <v>0.03.04</v>
      </c>
    </row>
    <row r="242" spans="1:6" hidden="1" x14ac:dyDescent="0.25">
      <c r="A242" t="s">
        <v>900</v>
      </c>
      <c r="B242" t="s">
        <v>784</v>
      </c>
      <c r="C242">
        <v>7779717</v>
      </c>
      <c r="D242" t="str">
        <f t="shared" si="9"/>
        <v>2</v>
      </c>
      <c r="E242" t="str">
        <f t="shared" si="10"/>
        <v>0.04</v>
      </c>
      <c r="F242" t="str">
        <f t="shared" si="11"/>
        <v>0.04.01</v>
      </c>
    </row>
    <row r="243" spans="1:6" hidden="1" x14ac:dyDescent="0.25">
      <c r="A243" t="s">
        <v>901</v>
      </c>
      <c r="B243" t="s">
        <v>785</v>
      </c>
      <c r="C243">
        <v>420525</v>
      </c>
      <c r="D243" t="str">
        <f t="shared" si="9"/>
        <v>2</v>
      </c>
      <c r="E243" t="str">
        <f t="shared" si="10"/>
        <v>0.04</v>
      </c>
      <c r="F243" t="str">
        <f t="shared" si="11"/>
        <v>0.04.05</v>
      </c>
    </row>
    <row r="244" spans="1:6" hidden="1" x14ac:dyDescent="0.25">
      <c r="A244" t="s">
        <v>902</v>
      </c>
      <c r="B244" t="s">
        <v>789</v>
      </c>
      <c r="C244">
        <v>4558494</v>
      </c>
      <c r="D244" t="str">
        <f t="shared" si="9"/>
        <v>2</v>
      </c>
      <c r="E244" t="str">
        <f t="shared" si="10"/>
        <v>0.05</v>
      </c>
      <c r="F244" t="str">
        <f t="shared" si="11"/>
        <v>0.05.01</v>
      </c>
    </row>
    <row r="245" spans="1:6" hidden="1" x14ac:dyDescent="0.25">
      <c r="A245" t="s">
        <v>903</v>
      </c>
      <c r="B245" t="s">
        <v>790</v>
      </c>
      <c r="C245">
        <v>2523151</v>
      </c>
      <c r="D245" t="str">
        <f t="shared" si="9"/>
        <v>2</v>
      </c>
      <c r="E245" t="str">
        <f t="shared" si="10"/>
        <v>0.05</v>
      </c>
      <c r="F245" t="str">
        <f t="shared" si="11"/>
        <v>0.05.02</v>
      </c>
    </row>
    <row r="246" spans="1:6" hidden="1" x14ac:dyDescent="0.25">
      <c r="A246" t="s">
        <v>904</v>
      </c>
      <c r="B246" t="s">
        <v>791</v>
      </c>
      <c r="C246">
        <v>1261576</v>
      </c>
      <c r="D246" t="str">
        <f t="shared" si="9"/>
        <v>2</v>
      </c>
      <c r="E246" t="str">
        <f t="shared" si="10"/>
        <v>0.05</v>
      </c>
      <c r="F246" t="str">
        <f t="shared" si="11"/>
        <v>0.05.03</v>
      </c>
    </row>
    <row r="247" spans="1:6" hidden="1" x14ac:dyDescent="0.25">
      <c r="A247" t="s">
        <v>429</v>
      </c>
      <c r="B247" t="s">
        <v>203</v>
      </c>
      <c r="C247">
        <v>900000</v>
      </c>
      <c r="D247" t="str">
        <f t="shared" si="9"/>
        <v>2</v>
      </c>
      <c r="E247" t="str">
        <f t="shared" si="10"/>
        <v>1.01</v>
      </c>
      <c r="F247" t="str">
        <f t="shared" si="11"/>
        <v>1.01.03</v>
      </c>
    </row>
    <row r="248" spans="1:6" hidden="1" x14ac:dyDescent="0.25">
      <c r="A248" t="s">
        <v>430</v>
      </c>
      <c r="B248" t="s">
        <v>21</v>
      </c>
      <c r="C248">
        <v>300000</v>
      </c>
      <c r="D248" t="str">
        <f t="shared" si="9"/>
        <v>2</v>
      </c>
      <c r="E248" t="str">
        <f t="shared" si="10"/>
        <v>1.02</v>
      </c>
      <c r="F248" t="str">
        <f t="shared" si="11"/>
        <v>1.02.01</v>
      </c>
    </row>
    <row r="249" spans="1:6" hidden="1" x14ac:dyDescent="0.25">
      <c r="A249" t="s">
        <v>431</v>
      </c>
      <c r="B249" t="s">
        <v>23</v>
      </c>
      <c r="C249">
        <v>350000</v>
      </c>
      <c r="D249" t="str">
        <f t="shared" si="9"/>
        <v>2</v>
      </c>
      <c r="E249" t="str">
        <f t="shared" si="10"/>
        <v>1.02</v>
      </c>
      <c r="F249" t="str">
        <f t="shared" si="11"/>
        <v>1.02.02</v>
      </c>
    </row>
    <row r="250" spans="1:6" hidden="1" x14ac:dyDescent="0.25">
      <c r="A250" t="s">
        <v>432</v>
      </c>
      <c r="B250" t="s">
        <v>433</v>
      </c>
      <c r="C250">
        <v>900000</v>
      </c>
      <c r="D250" t="str">
        <f t="shared" si="9"/>
        <v>2</v>
      </c>
      <c r="E250" t="str">
        <f t="shared" si="10"/>
        <v>1.02</v>
      </c>
      <c r="F250" t="str">
        <f t="shared" si="11"/>
        <v>1.02.99</v>
      </c>
    </row>
    <row r="251" spans="1:6" hidden="1" x14ac:dyDescent="0.25">
      <c r="A251" t="s">
        <v>434</v>
      </c>
      <c r="B251" t="s">
        <v>33</v>
      </c>
      <c r="C251">
        <v>400000</v>
      </c>
      <c r="D251" t="str">
        <f t="shared" si="9"/>
        <v>2</v>
      </c>
      <c r="E251" t="str">
        <f t="shared" si="10"/>
        <v>1.03</v>
      </c>
      <c r="F251" t="str">
        <f t="shared" si="11"/>
        <v>1.03.01</v>
      </c>
    </row>
    <row r="252" spans="1:6" hidden="1" x14ac:dyDescent="0.25">
      <c r="A252" t="s">
        <v>905</v>
      </c>
      <c r="B252" t="s">
        <v>41</v>
      </c>
      <c r="C252">
        <v>698967</v>
      </c>
      <c r="D252" t="str">
        <f t="shared" si="9"/>
        <v>2</v>
      </c>
      <c r="E252" t="str">
        <f t="shared" si="10"/>
        <v>1.03</v>
      </c>
      <c r="F252" t="str">
        <f t="shared" si="11"/>
        <v>1.03.06</v>
      </c>
    </row>
    <row r="253" spans="1:6" hidden="1" x14ac:dyDescent="0.25">
      <c r="A253" t="s">
        <v>435</v>
      </c>
      <c r="B253" t="s">
        <v>55</v>
      </c>
      <c r="C253">
        <v>802895</v>
      </c>
      <c r="D253" t="str">
        <f t="shared" si="9"/>
        <v>2</v>
      </c>
      <c r="E253" t="str">
        <f t="shared" si="10"/>
        <v>1.04</v>
      </c>
      <c r="F253" t="str">
        <f t="shared" si="11"/>
        <v>1.04.06</v>
      </c>
    </row>
    <row r="254" spans="1:6" hidden="1" x14ac:dyDescent="0.25">
      <c r="A254" t="s">
        <v>436</v>
      </c>
      <c r="B254" t="s">
        <v>57</v>
      </c>
      <c r="C254">
        <v>450000</v>
      </c>
      <c r="D254" t="str">
        <f t="shared" si="9"/>
        <v>2</v>
      </c>
      <c r="E254" t="str">
        <f t="shared" si="10"/>
        <v>1.04</v>
      </c>
      <c r="F254" t="str">
        <f t="shared" si="11"/>
        <v>1.04.99</v>
      </c>
    </row>
    <row r="255" spans="1:6" hidden="1" x14ac:dyDescent="0.25">
      <c r="A255" t="s">
        <v>437</v>
      </c>
      <c r="B255" t="s">
        <v>67</v>
      </c>
      <c r="C255">
        <v>1182101</v>
      </c>
      <c r="D255" t="str">
        <f t="shared" si="9"/>
        <v>2</v>
      </c>
      <c r="E255" t="str">
        <f t="shared" si="10"/>
        <v>1.06</v>
      </c>
      <c r="F255" t="str">
        <f t="shared" si="11"/>
        <v>1.06.01</v>
      </c>
    </row>
    <row r="256" spans="1:6" hidden="1" x14ac:dyDescent="0.25">
      <c r="A256" t="s">
        <v>438</v>
      </c>
      <c r="B256" t="s">
        <v>439</v>
      </c>
      <c r="C256">
        <v>350000</v>
      </c>
      <c r="D256" t="str">
        <f t="shared" si="9"/>
        <v>2</v>
      </c>
      <c r="E256" t="str">
        <f t="shared" si="10"/>
        <v>1.08</v>
      </c>
      <c r="F256" t="str">
        <f t="shared" si="11"/>
        <v>1.08.04</v>
      </c>
    </row>
    <row r="257" spans="1:6" hidden="1" x14ac:dyDescent="0.25">
      <c r="A257" t="s">
        <v>440</v>
      </c>
      <c r="B257" t="s">
        <v>441</v>
      </c>
      <c r="C257">
        <v>200000</v>
      </c>
      <c r="D257" t="str">
        <f t="shared" si="9"/>
        <v>2</v>
      </c>
      <c r="E257" t="str">
        <f t="shared" si="10"/>
        <v>1.08</v>
      </c>
      <c r="F257" t="str">
        <f t="shared" si="11"/>
        <v>1.08.05</v>
      </c>
    </row>
    <row r="258" spans="1:6" hidden="1" x14ac:dyDescent="0.25">
      <c r="A258" t="s">
        <v>442</v>
      </c>
      <c r="B258" t="s">
        <v>443</v>
      </c>
      <c r="C258">
        <v>100000</v>
      </c>
      <c r="D258" t="str">
        <f t="shared" ref="D258:D321" si="12">+MID(A258,4,1)</f>
        <v>2</v>
      </c>
      <c r="E258" t="str">
        <f t="shared" ref="E258:E321" si="13">+MID(A258,9,4)</f>
        <v>1.08</v>
      </c>
      <c r="F258" t="str">
        <f t="shared" ref="F258:F321" si="14">+MID(A258,9,7)</f>
        <v>1.08.06</v>
      </c>
    </row>
    <row r="259" spans="1:6" hidden="1" x14ac:dyDescent="0.25">
      <c r="A259" t="s">
        <v>444</v>
      </c>
      <c r="B259" t="s">
        <v>93</v>
      </c>
      <c r="C259">
        <v>100000</v>
      </c>
      <c r="D259" t="str">
        <f t="shared" si="12"/>
        <v>2</v>
      </c>
      <c r="E259" t="str">
        <f t="shared" si="13"/>
        <v>1.09</v>
      </c>
      <c r="F259" t="str">
        <f t="shared" si="14"/>
        <v>1.09.99</v>
      </c>
    </row>
    <row r="260" spans="1:6" hidden="1" x14ac:dyDescent="0.25">
      <c r="A260" t="s">
        <v>445</v>
      </c>
      <c r="B260" t="s">
        <v>97</v>
      </c>
      <c r="C260">
        <v>50000</v>
      </c>
      <c r="D260" t="str">
        <f t="shared" si="12"/>
        <v>2</v>
      </c>
      <c r="E260" t="str">
        <f t="shared" si="13"/>
        <v>1.99</v>
      </c>
      <c r="F260" t="str">
        <f t="shared" si="14"/>
        <v>1.99.99</v>
      </c>
    </row>
    <row r="261" spans="1:6" hidden="1" x14ac:dyDescent="0.25">
      <c r="A261" t="s">
        <v>446</v>
      </c>
      <c r="B261" t="s">
        <v>103</v>
      </c>
      <c r="C261">
        <v>1000000</v>
      </c>
      <c r="D261" t="str">
        <f t="shared" si="12"/>
        <v>2</v>
      </c>
      <c r="E261" t="str">
        <f t="shared" si="13"/>
        <v>2.01</v>
      </c>
      <c r="F261" t="str">
        <f t="shared" si="14"/>
        <v>2.01.01</v>
      </c>
    </row>
    <row r="262" spans="1:6" hidden="1" x14ac:dyDescent="0.25">
      <c r="A262" t="s">
        <v>447</v>
      </c>
      <c r="B262" t="s">
        <v>105</v>
      </c>
      <c r="C262">
        <v>50000</v>
      </c>
      <c r="D262" t="str">
        <f t="shared" si="12"/>
        <v>2</v>
      </c>
      <c r="E262" t="str">
        <f t="shared" si="13"/>
        <v>2.01</v>
      </c>
      <c r="F262" t="str">
        <f t="shared" si="14"/>
        <v>2.01.02</v>
      </c>
    </row>
    <row r="263" spans="1:6" hidden="1" x14ac:dyDescent="0.25">
      <c r="A263" t="s">
        <v>449</v>
      </c>
      <c r="B263" t="s">
        <v>109</v>
      </c>
      <c r="C263">
        <v>50000</v>
      </c>
      <c r="D263" t="str">
        <f t="shared" si="12"/>
        <v>2</v>
      </c>
      <c r="E263" t="str">
        <f t="shared" si="13"/>
        <v>2.01</v>
      </c>
      <c r="F263" t="str">
        <f t="shared" si="14"/>
        <v>2.01.99</v>
      </c>
    </row>
    <row r="264" spans="1:6" hidden="1" x14ac:dyDescent="0.25">
      <c r="A264" t="s">
        <v>450</v>
      </c>
      <c r="B264" t="s">
        <v>324</v>
      </c>
      <c r="C264">
        <v>100000</v>
      </c>
      <c r="D264" t="str">
        <f t="shared" si="12"/>
        <v>2</v>
      </c>
      <c r="E264" t="str">
        <f t="shared" si="13"/>
        <v>2.03</v>
      </c>
      <c r="F264" t="str">
        <f t="shared" si="14"/>
        <v>2.03.01</v>
      </c>
    </row>
    <row r="265" spans="1:6" hidden="1" x14ac:dyDescent="0.25">
      <c r="A265" t="s">
        <v>451</v>
      </c>
      <c r="B265" t="s">
        <v>452</v>
      </c>
      <c r="C265">
        <v>50000</v>
      </c>
      <c r="D265" t="str">
        <f t="shared" si="12"/>
        <v>2</v>
      </c>
      <c r="E265" t="str">
        <f t="shared" si="13"/>
        <v>2.03</v>
      </c>
      <c r="F265" t="str">
        <f t="shared" si="14"/>
        <v>2.03.02</v>
      </c>
    </row>
    <row r="266" spans="1:6" hidden="1" x14ac:dyDescent="0.25">
      <c r="A266" t="s">
        <v>453</v>
      </c>
      <c r="B266" t="s">
        <v>123</v>
      </c>
      <c r="C266">
        <v>50000</v>
      </c>
      <c r="D266" t="str">
        <f t="shared" si="12"/>
        <v>2</v>
      </c>
      <c r="E266" t="str">
        <f t="shared" si="13"/>
        <v>2.03</v>
      </c>
      <c r="F266" t="str">
        <f t="shared" si="14"/>
        <v>2.03.03</v>
      </c>
    </row>
    <row r="267" spans="1:6" hidden="1" x14ac:dyDescent="0.25">
      <c r="A267" t="s">
        <v>457</v>
      </c>
      <c r="B267" t="s">
        <v>135</v>
      </c>
      <c r="C267">
        <v>250000</v>
      </c>
      <c r="D267" t="str">
        <f t="shared" si="12"/>
        <v>2</v>
      </c>
      <c r="E267" t="str">
        <f t="shared" si="13"/>
        <v>2.04</v>
      </c>
      <c r="F267" t="str">
        <f t="shared" si="14"/>
        <v>2.04.01</v>
      </c>
    </row>
    <row r="268" spans="1:6" hidden="1" x14ac:dyDescent="0.25">
      <c r="A268" t="s">
        <v>458</v>
      </c>
      <c r="B268" t="s">
        <v>137</v>
      </c>
      <c r="C268">
        <v>700000</v>
      </c>
      <c r="D268" t="str">
        <f t="shared" si="12"/>
        <v>2</v>
      </c>
      <c r="E268" t="str">
        <f t="shared" si="13"/>
        <v>2.04</v>
      </c>
      <c r="F268" t="str">
        <f t="shared" si="14"/>
        <v>2.04.02</v>
      </c>
    </row>
    <row r="269" spans="1:6" hidden="1" x14ac:dyDescent="0.25">
      <c r="A269" t="s">
        <v>459</v>
      </c>
      <c r="B269" t="s">
        <v>334</v>
      </c>
      <c r="C269">
        <v>15000</v>
      </c>
      <c r="D269" t="str">
        <f t="shared" si="12"/>
        <v>2</v>
      </c>
      <c r="E269" t="str">
        <f t="shared" si="13"/>
        <v>2.99</v>
      </c>
      <c r="F269" t="str">
        <f t="shared" si="14"/>
        <v>2.99.01</v>
      </c>
    </row>
    <row r="270" spans="1:6" hidden="1" x14ac:dyDescent="0.25">
      <c r="A270" t="s">
        <v>460</v>
      </c>
      <c r="B270" t="s">
        <v>145</v>
      </c>
      <c r="C270">
        <v>1700000</v>
      </c>
      <c r="D270" t="str">
        <f t="shared" si="12"/>
        <v>2</v>
      </c>
      <c r="E270" t="str">
        <f t="shared" si="13"/>
        <v>2.99</v>
      </c>
      <c r="F270" t="str">
        <f t="shared" si="14"/>
        <v>2.99.04</v>
      </c>
    </row>
    <row r="271" spans="1:6" hidden="1" x14ac:dyDescent="0.25">
      <c r="A271" t="s">
        <v>461</v>
      </c>
      <c r="B271" t="s">
        <v>147</v>
      </c>
      <c r="C271">
        <v>500000</v>
      </c>
      <c r="D271" t="str">
        <f t="shared" si="12"/>
        <v>2</v>
      </c>
      <c r="E271" t="str">
        <f t="shared" si="13"/>
        <v>2.99</v>
      </c>
      <c r="F271" t="str">
        <f t="shared" si="14"/>
        <v>2.99.05</v>
      </c>
    </row>
    <row r="272" spans="1:6" hidden="1" x14ac:dyDescent="0.25">
      <c r="A272" t="s">
        <v>462</v>
      </c>
      <c r="B272" t="s">
        <v>463</v>
      </c>
      <c r="C272">
        <v>200000</v>
      </c>
      <c r="D272" t="str">
        <f t="shared" si="12"/>
        <v>2</v>
      </c>
      <c r="E272" t="str">
        <f t="shared" si="13"/>
        <v>2.99</v>
      </c>
      <c r="F272" t="str">
        <f t="shared" si="14"/>
        <v>2.99.06</v>
      </c>
    </row>
    <row r="273" spans="1:6" hidden="1" x14ac:dyDescent="0.25">
      <c r="A273" t="s">
        <v>906</v>
      </c>
      <c r="B273" t="s">
        <v>800</v>
      </c>
      <c r="C273">
        <v>35000</v>
      </c>
      <c r="D273" t="str">
        <f t="shared" si="12"/>
        <v>2</v>
      </c>
      <c r="E273" t="str">
        <f t="shared" si="13"/>
        <v>6.02</v>
      </c>
      <c r="F273" t="str">
        <f t="shared" si="14"/>
        <v>6.02.03</v>
      </c>
    </row>
    <row r="274" spans="1:6" hidden="1" x14ac:dyDescent="0.25">
      <c r="A274" t="s">
        <v>907</v>
      </c>
      <c r="B274" t="s">
        <v>803</v>
      </c>
      <c r="C274">
        <v>841050</v>
      </c>
      <c r="D274" t="str">
        <f t="shared" si="12"/>
        <v>2</v>
      </c>
      <c r="E274" t="str">
        <f t="shared" si="13"/>
        <v>6.03</v>
      </c>
      <c r="F274" t="str">
        <f t="shared" si="14"/>
        <v>6.03.01</v>
      </c>
    </row>
    <row r="275" spans="1:6" hidden="1" x14ac:dyDescent="0.25">
      <c r="A275" t="s">
        <v>908</v>
      </c>
      <c r="B275" t="s">
        <v>804</v>
      </c>
      <c r="C275">
        <v>420525</v>
      </c>
      <c r="D275" t="str">
        <f t="shared" si="12"/>
        <v>2</v>
      </c>
      <c r="E275" t="str">
        <f t="shared" si="13"/>
        <v>6.03</v>
      </c>
      <c r="F275" t="str">
        <f t="shared" si="14"/>
        <v>6.03.99</v>
      </c>
    </row>
    <row r="276" spans="1:6" hidden="1" x14ac:dyDescent="0.25">
      <c r="A276" t="s">
        <v>909</v>
      </c>
      <c r="B276" t="s">
        <v>13</v>
      </c>
      <c r="C276">
        <v>1200000</v>
      </c>
      <c r="D276" t="str">
        <f t="shared" si="12"/>
        <v>2</v>
      </c>
      <c r="E276" t="str">
        <f t="shared" si="13"/>
        <v>1.01</v>
      </c>
      <c r="F276" t="str">
        <f t="shared" si="14"/>
        <v>1.01.02</v>
      </c>
    </row>
    <row r="277" spans="1:6" hidden="1" x14ac:dyDescent="0.25">
      <c r="A277" t="s">
        <v>910</v>
      </c>
      <c r="B277" t="s">
        <v>911</v>
      </c>
      <c r="C277">
        <v>700000</v>
      </c>
      <c r="D277" t="str">
        <f t="shared" si="12"/>
        <v>2</v>
      </c>
      <c r="E277" t="str">
        <f t="shared" si="13"/>
        <v>1.01</v>
      </c>
      <c r="F277" t="str">
        <f t="shared" si="14"/>
        <v>1.01.99</v>
      </c>
    </row>
    <row r="278" spans="1:6" hidden="1" x14ac:dyDescent="0.25">
      <c r="A278" t="s">
        <v>912</v>
      </c>
      <c r="B278" t="s">
        <v>55</v>
      </c>
      <c r="C278">
        <v>1000000</v>
      </c>
      <c r="D278" t="str">
        <f t="shared" si="12"/>
        <v>2</v>
      </c>
      <c r="E278" t="str">
        <f t="shared" si="13"/>
        <v>1.04</v>
      </c>
      <c r="F278" t="str">
        <f t="shared" si="14"/>
        <v>1.04.06</v>
      </c>
    </row>
    <row r="279" spans="1:6" hidden="1" x14ac:dyDescent="0.25">
      <c r="A279" t="s">
        <v>913</v>
      </c>
      <c r="B279" t="s">
        <v>67</v>
      </c>
      <c r="C279">
        <v>800000</v>
      </c>
      <c r="D279" t="str">
        <f t="shared" si="12"/>
        <v>2</v>
      </c>
      <c r="E279" t="str">
        <f t="shared" si="13"/>
        <v>1.06</v>
      </c>
      <c r="F279" t="str">
        <f t="shared" si="14"/>
        <v>1.06.01</v>
      </c>
    </row>
    <row r="280" spans="1:6" hidden="1" x14ac:dyDescent="0.25">
      <c r="A280" t="s">
        <v>914</v>
      </c>
      <c r="B280" t="s">
        <v>73</v>
      </c>
      <c r="C280">
        <v>1639166</v>
      </c>
      <c r="D280" t="str">
        <f t="shared" si="12"/>
        <v>2</v>
      </c>
      <c r="E280" t="str">
        <f t="shared" si="13"/>
        <v>1.07</v>
      </c>
      <c r="F280" t="str">
        <f t="shared" si="14"/>
        <v>1.07.02</v>
      </c>
    </row>
    <row r="281" spans="1:6" hidden="1" x14ac:dyDescent="0.25">
      <c r="A281" t="s">
        <v>915</v>
      </c>
      <c r="B281" t="s">
        <v>167</v>
      </c>
      <c r="C281">
        <v>1000000</v>
      </c>
      <c r="D281" t="str">
        <f t="shared" si="12"/>
        <v>2</v>
      </c>
      <c r="E281" t="str">
        <f t="shared" si="13"/>
        <v>5.01</v>
      </c>
      <c r="F281" t="str">
        <f t="shared" si="14"/>
        <v>5.01.07</v>
      </c>
    </row>
    <row r="282" spans="1:6" hidden="1" x14ac:dyDescent="0.25">
      <c r="A282" t="s">
        <v>916</v>
      </c>
      <c r="B282" t="s">
        <v>917</v>
      </c>
      <c r="C282">
        <v>20000000</v>
      </c>
      <c r="D282" t="str">
        <f t="shared" si="12"/>
        <v>2</v>
      </c>
      <c r="E282" t="str">
        <f t="shared" si="13"/>
        <v>6.02</v>
      </c>
      <c r="F282" t="str">
        <f t="shared" si="14"/>
        <v>6.02.02</v>
      </c>
    </row>
    <row r="283" spans="1:6" hidden="1" x14ac:dyDescent="0.25">
      <c r="A283" t="s">
        <v>918</v>
      </c>
      <c r="B283" t="s">
        <v>766</v>
      </c>
      <c r="C283">
        <v>32529048</v>
      </c>
      <c r="D283" t="str">
        <f t="shared" si="12"/>
        <v>2</v>
      </c>
      <c r="E283" t="str">
        <f t="shared" si="13"/>
        <v>0.01</v>
      </c>
      <c r="F283" t="str">
        <f t="shared" si="14"/>
        <v>0.01.01</v>
      </c>
    </row>
    <row r="284" spans="1:6" hidden="1" x14ac:dyDescent="0.25">
      <c r="A284" t="s">
        <v>919</v>
      </c>
      <c r="B284" t="s">
        <v>771</v>
      </c>
      <c r="C284">
        <v>300000</v>
      </c>
      <c r="D284" t="str">
        <f t="shared" si="12"/>
        <v>2</v>
      </c>
      <c r="E284" t="str">
        <f t="shared" si="13"/>
        <v>0.02</v>
      </c>
      <c r="F284" t="str">
        <f t="shared" si="14"/>
        <v>0.02.01</v>
      </c>
    </row>
    <row r="285" spans="1:6" hidden="1" x14ac:dyDescent="0.25">
      <c r="A285" t="s">
        <v>920</v>
      </c>
      <c r="B285" t="s">
        <v>778</v>
      </c>
      <c r="C285">
        <v>4905997</v>
      </c>
      <c r="D285" t="str">
        <f t="shared" si="12"/>
        <v>2</v>
      </c>
      <c r="E285" t="str">
        <f t="shared" si="13"/>
        <v>0.03</v>
      </c>
      <c r="F285" t="str">
        <f t="shared" si="14"/>
        <v>0.03.01</v>
      </c>
    </row>
    <row r="286" spans="1:6" hidden="1" x14ac:dyDescent="0.25">
      <c r="A286" t="s">
        <v>921</v>
      </c>
      <c r="B286" t="s">
        <v>779</v>
      </c>
      <c r="C286">
        <v>5642520</v>
      </c>
      <c r="D286" t="str">
        <f t="shared" si="12"/>
        <v>2</v>
      </c>
      <c r="E286" t="str">
        <f t="shared" si="13"/>
        <v>0.03</v>
      </c>
      <c r="F286" t="str">
        <f t="shared" si="14"/>
        <v>0.03.02</v>
      </c>
    </row>
    <row r="287" spans="1:6" hidden="1" x14ac:dyDescent="0.25">
      <c r="A287" t="s">
        <v>922</v>
      </c>
      <c r="B287" t="s">
        <v>780</v>
      </c>
      <c r="C287">
        <v>3914343</v>
      </c>
      <c r="D287" t="str">
        <f t="shared" si="12"/>
        <v>2</v>
      </c>
      <c r="E287" t="str">
        <f t="shared" si="13"/>
        <v>0.03</v>
      </c>
      <c r="F287" t="str">
        <f t="shared" si="14"/>
        <v>0.03.03</v>
      </c>
    </row>
    <row r="288" spans="1:6" hidden="1" x14ac:dyDescent="0.25">
      <c r="A288" t="s">
        <v>923</v>
      </c>
      <c r="B288" t="s">
        <v>781</v>
      </c>
      <c r="C288">
        <v>3613351</v>
      </c>
      <c r="D288" t="str">
        <f t="shared" si="12"/>
        <v>2</v>
      </c>
      <c r="E288" t="str">
        <f t="shared" si="13"/>
        <v>0.03</v>
      </c>
      <c r="F288" t="str">
        <f t="shared" si="14"/>
        <v>0.03.04</v>
      </c>
    </row>
    <row r="289" spans="1:6" hidden="1" x14ac:dyDescent="0.25">
      <c r="A289" t="s">
        <v>924</v>
      </c>
      <c r="B289" t="s">
        <v>784</v>
      </c>
      <c r="C289">
        <v>4346660</v>
      </c>
      <c r="D289" t="str">
        <f t="shared" si="12"/>
        <v>2</v>
      </c>
      <c r="E289" t="str">
        <f t="shared" si="13"/>
        <v>0.04</v>
      </c>
      <c r="F289" t="str">
        <f t="shared" si="14"/>
        <v>0.04.01</v>
      </c>
    </row>
    <row r="290" spans="1:6" hidden="1" x14ac:dyDescent="0.25">
      <c r="A290" t="s">
        <v>925</v>
      </c>
      <c r="B290" t="s">
        <v>785</v>
      </c>
      <c r="C290">
        <v>234955</v>
      </c>
      <c r="D290" t="str">
        <f t="shared" si="12"/>
        <v>2</v>
      </c>
      <c r="E290" t="str">
        <f t="shared" si="13"/>
        <v>0.04</v>
      </c>
      <c r="F290" t="str">
        <f t="shared" si="14"/>
        <v>0.04.05</v>
      </c>
    </row>
    <row r="291" spans="1:6" hidden="1" x14ac:dyDescent="0.25">
      <c r="A291" t="s">
        <v>926</v>
      </c>
      <c r="B291" t="s">
        <v>789</v>
      </c>
      <c r="C291">
        <v>2546908</v>
      </c>
      <c r="D291" t="str">
        <f t="shared" si="12"/>
        <v>2</v>
      </c>
      <c r="E291" t="str">
        <f t="shared" si="13"/>
        <v>0.05</v>
      </c>
      <c r="F291" t="str">
        <f t="shared" si="14"/>
        <v>0.05.01</v>
      </c>
    </row>
    <row r="292" spans="1:6" hidden="1" x14ac:dyDescent="0.25">
      <c r="A292" t="s">
        <v>927</v>
      </c>
      <c r="B292" t="s">
        <v>790</v>
      </c>
      <c r="C292">
        <v>1409727</v>
      </c>
      <c r="D292" t="str">
        <f t="shared" si="12"/>
        <v>2</v>
      </c>
      <c r="E292" t="str">
        <f t="shared" si="13"/>
        <v>0.05</v>
      </c>
      <c r="F292" t="str">
        <f t="shared" si="14"/>
        <v>0.05.02</v>
      </c>
    </row>
    <row r="293" spans="1:6" hidden="1" x14ac:dyDescent="0.25">
      <c r="A293" t="s">
        <v>928</v>
      </c>
      <c r="B293" t="s">
        <v>791</v>
      </c>
      <c r="C293">
        <v>704864</v>
      </c>
      <c r="D293" t="str">
        <f t="shared" si="12"/>
        <v>2</v>
      </c>
      <c r="E293" t="str">
        <f t="shared" si="13"/>
        <v>0.05</v>
      </c>
      <c r="F293" t="str">
        <f t="shared" si="14"/>
        <v>0.05.03</v>
      </c>
    </row>
    <row r="294" spans="1:6" hidden="1" x14ac:dyDescent="0.25">
      <c r="A294" t="s">
        <v>466</v>
      </c>
      <c r="B294" t="s">
        <v>11</v>
      </c>
      <c r="C294">
        <v>150000</v>
      </c>
      <c r="D294" t="str">
        <f t="shared" si="12"/>
        <v>2</v>
      </c>
      <c r="E294" t="str">
        <f t="shared" si="13"/>
        <v>1.01</v>
      </c>
      <c r="F294" t="str">
        <f t="shared" si="14"/>
        <v>1.01.01</v>
      </c>
    </row>
    <row r="295" spans="1:6" hidden="1" x14ac:dyDescent="0.25">
      <c r="A295" t="s">
        <v>467</v>
      </c>
      <c r="B295" t="s">
        <v>13</v>
      </c>
      <c r="C295">
        <v>100000</v>
      </c>
      <c r="D295" t="str">
        <f t="shared" si="12"/>
        <v>2</v>
      </c>
      <c r="E295" t="str">
        <f t="shared" si="13"/>
        <v>1.01</v>
      </c>
      <c r="F295" t="str">
        <f t="shared" si="14"/>
        <v>1.01.02</v>
      </c>
    </row>
    <row r="296" spans="1:6" hidden="1" x14ac:dyDescent="0.25">
      <c r="A296" t="s">
        <v>468</v>
      </c>
      <c r="B296" t="s">
        <v>203</v>
      </c>
      <c r="C296">
        <v>440000</v>
      </c>
      <c r="D296" t="str">
        <f t="shared" si="12"/>
        <v>2</v>
      </c>
      <c r="E296" t="str">
        <f t="shared" si="13"/>
        <v>1.01</v>
      </c>
      <c r="F296" t="str">
        <f t="shared" si="14"/>
        <v>1.01.03</v>
      </c>
    </row>
    <row r="297" spans="1:6" hidden="1" x14ac:dyDescent="0.25">
      <c r="A297" t="s">
        <v>469</v>
      </c>
      <c r="B297" t="s">
        <v>470</v>
      </c>
      <c r="C297">
        <v>140000</v>
      </c>
      <c r="D297" t="str">
        <f t="shared" si="12"/>
        <v>2</v>
      </c>
      <c r="E297" t="str">
        <f t="shared" si="13"/>
        <v>1.01</v>
      </c>
      <c r="F297" t="str">
        <f t="shared" si="14"/>
        <v>1.01.04</v>
      </c>
    </row>
    <row r="298" spans="1:6" hidden="1" x14ac:dyDescent="0.25">
      <c r="A298" t="s">
        <v>471</v>
      </c>
      <c r="B298" t="s">
        <v>33</v>
      </c>
      <c r="C298">
        <v>400000</v>
      </c>
      <c r="D298" t="str">
        <f t="shared" si="12"/>
        <v>2</v>
      </c>
      <c r="E298" t="str">
        <f t="shared" si="13"/>
        <v>1.03</v>
      </c>
      <c r="F298" t="str">
        <f t="shared" si="14"/>
        <v>1.03.01</v>
      </c>
    </row>
    <row r="299" spans="1:6" hidden="1" x14ac:dyDescent="0.25">
      <c r="A299" t="s">
        <v>472</v>
      </c>
      <c r="B299" t="s">
        <v>35</v>
      </c>
      <c r="C299">
        <v>140000</v>
      </c>
      <c r="D299" t="str">
        <f t="shared" si="12"/>
        <v>2</v>
      </c>
      <c r="E299" t="str">
        <f t="shared" si="13"/>
        <v>1.03</v>
      </c>
      <c r="F299" t="str">
        <f t="shared" si="14"/>
        <v>1.03.02</v>
      </c>
    </row>
    <row r="300" spans="1:6" hidden="1" x14ac:dyDescent="0.25">
      <c r="A300" t="s">
        <v>474</v>
      </c>
      <c r="B300" t="s">
        <v>37</v>
      </c>
      <c r="C300">
        <v>150000</v>
      </c>
      <c r="D300" t="str">
        <f t="shared" si="12"/>
        <v>2</v>
      </c>
      <c r="E300" t="str">
        <f t="shared" si="13"/>
        <v>1.03</v>
      </c>
      <c r="F300" t="str">
        <f t="shared" si="14"/>
        <v>1.03.03</v>
      </c>
    </row>
    <row r="301" spans="1:6" hidden="1" x14ac:dyDescent="0.25">
      <c r="A301" t="s">
        <v>475</v>
      </c>
      <c r="B301" t="s">
        <v>477</v>
      </c>
      <c r="C301">
        <v>5500000</v>
      </c>
      <c r="D301" t="str">
        <f t="shared" si="12"/>
        <v>2</v>
      </c>
      <c r="E301" t="str">
        <f t="shared" si="13"/>
        <v>1.04</v>
      </c>
      <c r="F301" t="str">
        <f t="shared" si="14"/>
        <v>1.04.04</v>
      </c>
    </row>
    <row r="302" spans="1:6" hidden="1" x14ac:dyDescent="0.25">
      <c r="A302" t="s">
        <v>478</v>
      </c>
      <c r="B302" t="s">
        <v>55</v>
      </c>
      <c r="C302">
        <v>60000</v>
      </c>
      <c r="D302" t="str">
        <f t="shared" si="12"/>
        <v>2</v>
      </c>
      <c r="E302" t="str">
        <f t="shared" si="13"/>
        <v>1.04</v>
      </c>
      <c r="F302" t="str">
        <f t="shared" si="14"/>
        <v>1.04.06</v>
      </c>
    </row>
    <row r="303" spans="1:6" hidden="1" x14ac:dyDescent="0.25">
      <c r="A303" t="s">
        <v>479</v>
      </c>
      <c r="B303" t="s">
        <v>61</v>
      </c>
      <c r="C303">
        <v>10000</v>
      </c>
      <c r="D303" t="str">
        <f t="shared" si="12"/>
        <v>2</v>
      </c>
      <c r="E303" t="str">
        <f t="shared" si="13"/>
        <v>1.05</v>
      </c>
      <c r="F303" t="str">
        <f t="shared" si="14"/>
        <v>1.05.01</v>
      </c>
    </row>
    <row r="304" spans="1:6" hidden="1" x14ac:dyDescent="0.25">
      <c r="A304" t="s">
        <v>480</v>
      </c>
      <c r="B304" t="s">
        <v>67</v>
      </c>
      <c r="C304">
        <v>939818</v>
      </c>
      <c r="D304" t="str">
        <f t="shared" si="12"/>
        <v>2</v>
      </c>
      <c r="E304" t="str">
        <f t="shared" si="13"/>
        <v>1.06</v>
      </c>
      <c r="F304" t="str">
        <f t="shared" si="14"/>
        <v>1.06.01</v>
      </c>
    </row>
    <row r="305" spans="1:6" hidden="1" x14ac:dyDescent="0.25">
      <c r="A305" t="s">
        <v>929</v>
      </c>
      <c r="B305" t="s">
        <v>71</v>
      </c>
      <c r="C305">
        <v>200000</v>
      </c>
      <c r="D305" t="str">
        <f t="shared" si="12"/>
        <v>2</v>
      </c>
      <c r="E305" t="str">
        <f t="shared" si="13"/>
        <v>1.07</v>
      </c>
      <c r="F305" t="str">
        <f t="shared" si="14"/>
        <v>1.07.01</v>
      </c>
    </row>
    <row r="306" spans="1:6" hidden="1" x14ac:dyDescent="0.25">
      <c r="A306" t="s">
        <v>481</v>
      </c>
      <c r="B306" t="s">
        <v>105</v>
      </c>
      <c r="C306">
        <v>1000000</v>
      </c>
      <c r="D306" t="str">
        <f t="shared" si="12"/>
        <v>2</v>
      </c>
      <c r="E306" t="str">
        <f t="shared" si="13"/>
        <v>2.01</v>
      </c>
      <c r="F306" t="str">
        <f t="shared" si="14"/>
        <v>2.01.02</v>
      </c>
    </row>
    <row r="307" spans="1:6" hidden="1" x14ac:dyDescent="0.25">
      <c r="A307" t="s">
        <v>482</v>
      </c>
      <c r="B307" t="s">
        <v>107</v>
      </c>
      <c r="C307">
        <v>210000</v>
      </c>
      <c r="D307" t="str">
        <f t="shared" si="12"/>
        <v>2</v>
      </c>
      <c r="E307" t="str">
        <f t="shared" si="13"/>
        <v>2.01</v>
      </c>
      <c r="F307" t="str">
        <f t="shared" si="14"/>
        <v>2.01.04</v>
      </c>
    </row>
    <row r="308" spans="1:6" hidden="1" x14ac:dyDescent="0.25">
      <c r="A308" t="s">
        <v>483</v>
      </c>
      <c r="B308" t="s">
        <v>115</v>
      </c>
      <c r="C308">
        <v>36161984</v>
      </c>
      <c r="D308" t="str">
        <f t="shared" si="12"/>
        <v>2</v>
      </c>
      <c r="E308" t="str">
        <f t="shared" si="13"/>
        <v>2.02</v>
      </c>
      <c r="F308" t="str">
        <f t="shared" si="14"/>
        <v>2.02.03</v>
      </c>
    </row>
    <row r="309" spans="1:6" hidden="1" x14ac:dyDescent="0.25">
      <c r="A309" t="s">
        <v>485</v>
      </c>
      <c r="B309" t="s">
        <v>418</v>
      </c>
      <c r="C309">
        <v>254622</v>
      </c>
      <c r="D309" t="str">
        <f t="shared" si="12"/>
        <v>2</v>
      </c>
      <c r="E309" t="str">
        <f t="shared" si="13"/>
        <v>2.99</v>
      </c>
      <c r="F309" t="str">
        <f t="shared" si="14"/>
        <v>2.99.01</v>
      </c>
    </row>
    <row r="310" spans="1:6" hidden="1" x14ac:dyDescent="0.25">
      <c r="A310" t="s">
        <v>486</v>
      </c>
      <c r="B310" t="s">
        <v>143</v>
      </c>
      <c r="C310">
        <v>300925</v>
      </c>
      <c r="D310" t="str">
        <f t="shared" si="12"/>
        <v>2</v>
      </c>
      <c r="E310" t="str">
        <f t="shared" si="13"/>
        <v>2.99</v>
      </c>
      <c r="F310" t="str">
        <f t="shared" si="14"/>
        <v>2.99.03</v>
      </c>
    </row>
    <row r="311" spans="1:6" hidden="1" x14ac:dyDescent="0.25">
      <c r="A311" t="s">
        <v>487</v>
      </c>
      <c r="B311" t="s">
        <v>145</v>
      </c>
      <c r="C311">
        <v>2274000</v>
      </c>
      <c r="D311" t="str">
        <f t="shared" si="12"/>
        <v>2</v>
      </c>
      <c r="E311" t="str">
        <f t="shared" si="13"/>
        <v>2.99</v>
      </c>
      <c r="F311" t="str">
        <f t="shared" si="14"/>
        <v>2.99.04</v>
      </c>
    </row>
    <row r="312" spans="1:6" hidden="1" x14ac:dyDescent="0.25">
      <c r="A312" t="s">
        <v>489</v>
      </c>
      <c r="B312" t="s">
        <v>161</v>
      </c>
      <c r="C312">
        <v>200000</v>
      </c>
      <c r="D312" t="str">
        <f t="shared" si="12"/>
        <v>2</v>
      </c>
      <c r="E312" t="str">
        <f t="shared" si="13"/>
        <v>5.01</v>
      </c>
      <c r="F312" t="str">
        <f t="shared" si="14"/>
        <v>5.01.03</v>
      </c>
    </row>
    <row r="313" spans="1:6" hidden="1" x14ac:dyDescent="0.25">
      <c r="A313" t="s">
        <v>490</v>
      </c>
      <c r="B313" t="s">
        <v>163</v>
      </c>
      <c r="C313">
        <v>30000</v>
      </c>
      <c r="D313" t="str">
        <f t="shared" si="12"/>
        <v>2</v>
      </c>
      <c r="E313" t="str">
        <f t="shared" si="13"/>
        <v>5.01</v>
      </c>
      <c r="F313" t="str">
        <f t="shared" si="14"/>
        <v>5.01.04</v>
      </c>
    </row>
    <row r="314" spans="1:6" hidden="1" x14ac:dyDescent="0.25">
      <c r="A314" t="s">
        <v>491</v>
      </c>
      <c r="B314" t="s">
        <v>165</v>
      </c>
      <c r="C314">
        <v>15591</v>
      </c>
      <c r="D314" t="str">
        <f t="shared" si="12"/>
        <v>2</v>
      </c>
      <c r="E314" t="str">
        <f t="shared" si="13"/>
        <v>5.01</v>
      </c>
      <c r="F314" t="str">
        <f t="shared" si="14"/>
        <v>5.01.05</v>
      </c>
    </row>
    <row r="315" spans="1:6" hidden="1" x14ac:dyDescent="0.25">
      <c r="A315" t="s">
        <v>492</v>
      </c>
      <c r="B315" t="s">
        <v>428</v>
      </c>
      <c r="C315">
        <v>100000</v>
      </c>
      <c r="D315" t="str">
        <f t="shared" si="12"/>
        <v>2</v>
      </c>
      <c r="E315" t="str">
        <f t="shared" si="13"/>
        <v>5.01</v>
      </c>
      <c r="F315" t="str">
        <f t="shared" si="14"/>
        <v>5.01.99</v>
      </c>
    </row>
    <row r="316" spans="1:6" hidden="1" x14ac:dyDescent="0.25">
      <c r="A316" t="s">
        <v>930</v>
      </c>
      <c r="B316" t="s">
        <v>803</v>
      </c>
      <c r="C316">
        <v>469909</v>
      </c>
      <c r="D316" t="str">
        <f t="shared" si="12"/>
        <v>2</v>
      </c>
      <c r="E316" t="str">
        <f t="shared" si="13"/>
        <v>6.03</v>
      </c>
      <c r="F316" t="str">
        <f t="shared" si="14"/>
        <v>6.03.01</v>
      </c>
    </row>
    <row r="317" spans="1:6" hidden="1" x14ac:dyDescent="0.25">
      <c r="A317" t="s">
        <v>931</v>
      </c>
      <c r="B317" t="s">
        <v>804</v>
      </c>
      <c r="C317">
        <v>234955</v>
      </c>
      <c r="D317" t="str">
        <f t="shared" si="12"/>
        <v>2</v>
      </c>
      <c r="E317" t="str">
        <f t="shared" si="13"/>
        <v>6.03</v>
      </c>
      <c r="F317" t="str">
        <f t="shared" si="14"/>
        <v>6.03.99</v>
      </c>
    </row>
    <row r="318" spans="1:6" hidden="1" x14ac:dyDescent="0.25">
      <c r="A318" t="s">
        <v>932</v>
      </c>
      <c r="B318" t="s">
        <v>766</v>
      </c>
      <c r="C318">
        <v>27910656</v>
      </c>
      <c r="D318" t="str">
        <f t="shared" si="12"/>
        <v>2</v>
      </c>
      <c r="E318" t="str">
        <f t="shared" si="13"/>
        <v>0.01</v>
      </c>
      <c r="F318" t="str">
        <f t="shared" si="14"/>
        <v>0.01.01</v>
      </c>
    </row>
    <row r="319" spans="1:6" hidden="1" x14ac:dyDescent="0.25">
      <c r="A319" t="s">
        <v>933</v>
      </c>
      <c r="B319" t="s">
        <v>843</v>
      </c>
      <c r="C319">
        <v>200000</v>
      </c>
      <c r="D319" t="str">
        <f t="shared" si="12"/>
        <v>2</v>
      </c>
      <c r="E319" t="str">
        <f t="shared" si="13"/>
        <v>0.01</v>
      </c>
      <c r="F319" t="str">
        <f t="shared" si="14"/>
        <v>0.01.05</v>
      </c>
    </row>
    <row r="320" spans="1:6" hidden="1" x14ac:dyDescent="0.25">
      <c r="A320" t="s">
        <v>934</v>
      </c>
      <c r="B320" t="s">
        <v>771</v>
      </c>
      <c r="C320">
        <v>300000</v>
      </c>
      <c r="D320" t="str">
        <f t="shared" si="12"/>
        <v>2</v>
      </c>
      <c r="E320" t="str">
        <f t="shared" si="13"/>
        <v>0.02</v>
      </c>
      <c r="F320" t="str">
        <f t="shared" si="14"/>
        <v>0.02.01</v>
      </c>
    </row>
    <row r="321" spans="1:6" hidden="1" x14ac:dyDescent="0.25">
      <c r="A321" t="s">
        <v>935</v>
      </c>
      <c r="B321" t="s">
        <v>778</v>
      </c>
      <c r="C321">
        <v>1790109</v>
      </c>
      <c r="D321" t="str">
        <f t="shared" si="12"/>
        <v>2</v>
      </c>
      <c r="E321" t="str">
        <f t="shared" si="13"/>
        <v>0.03</v>
      </c>
      <c r="F321" t="str">
        <f t="shared" si="14"/>
        <v>0.03.01</v>
      </c>
    </row>
    <row r="322" spans="1:6" hidden="1" x14ac:dyDescent="0.25">
      <c r="A322" t="s">
        <v>936</v>
      </c>
      <c r="B322" t="s">
        <v>780</v>
      </c>
      <c r="C322">
        <v>2725284</v>
      </c>
      <c r="D322" t="str">
        <f t="shared" ref="D322:D385" si="15">+MID(A322,4,1)</f>
        <v>2</v>
      </c>
      <c r="E322" t="str">
        <f t="shared" ref="E322:E385" si="16">+MID(A322,9,4)</f>
        <v>0.03</v>
      </c>
      <c r="F322" t="str">
        <f t="shared" ref="F322:F385" si="17">+MID(A322,9,7)</f>
        <v>0.03.03</v>
      </c>
    </row>
    <row r="323" spans="1:6" hidden="1" x14ac:dyDescent="0.25">
      <c r="A323" t="s">
        <v>937</v>
      </c>
      <c r="B323" t="s">
        <v>781</v>
      </c>
      <c r="C323">
        <v>2515724</v>
      </c>
      <c r="D323" t="str">
        <f t="shared" si="15"/>
        <v>2</v>
      </c>
      <c r="E323" t="str">
        <f t="shared" si="16"/>
        <v>0.03</v>
      </c>
      <c r="F323" t="str">
        <f t="shared" si="17"/>
        <v>0.03.04</v>
      </c>
    </row>
    <row r="324" spans="1:6" hidden="1" x14ac:dyDescent="0.25">
      <c r="A324" t="s">
        <v>938</v>
      </c>
      <c r="B324" t="s">
        <v>784</v>
      </c>
      <c r="C324">
        <v>3026275</v>
      </c>
      <c r="D324" t="str">
        <f t="shared" si="15"/>
        <v>2</v>
      </c>
      <c r="E324" t="str">
        <f t="shared" si="16"/>
        <v>0.04</v>
      </c>
      <c r="F324" t="str">
        <f t="shared" si="17"/>
        <v>0.04.01</v>
      </c>
    </row>
    <row r="325" spans="1:6" hidden="1" x14ac:dyDescent="0.25">
      <c r="A325" t="s">
        <v>939</v>
      </c>
      <c r="B325" t="s">
        <v>785</v>
      </c>
      <c r="C325">
        <v>163582</v>
      </c>
      <c r="D325" t="str">
        <f t="shared" si="15"/>
        <v>2</v>
      </c>
      <c r="E325" t="str">
        <f t="shared" si="16"/>
        <v>0.04</v>
      </c>
      <c r="F325" t="str">
        <f t="shared" si="17"/>
        <v>0.04.05</v>
      </c>
    </row>
    <row r="326" spans="1:6" hidden="1" x14ac:dyDescent="0.25">
      <c r="A326" t="s">
        <v>940</v>
      </c>
      <c r="B326" t="s">
        <v>789</v>
      </c>
      <c r="C326">
        <v>1773234</v>
      </c>
      <c r="D326" t="str">
        <f t="shared" si="15"/>
        <v>2</v>
      </c>
      <c r="E326" t="str">
        <f t="shared" si="16"/>
        <v>0.05</v>
      </c>
      <c r="F326" t="str">
        <f t="shared" si="17"/>
        <v>0.05.01</v>
      </c>
    </row>
    <row r="327" spans="1:6" hidden="1" x14ac:dyDescent="0.25">
      <c r="A327" t="s">
        <v>941</v>
      </c>
      <c r="B327" t="s">
        <v>790</v>
      </c>
      <c r="C327">
        <v>981495</v>
      </c>
      <c r="D327" t="str">
        <f t="shared" si="15"/>
        <v>2</v>
      </c>
      <c r="E327" t="str">
        <f t="shared" si="16"/>
        <v>0.05</v>
      </c>
      <c r="F327" t="str">
        <f t="shared" si="17"/>
        <v>0.05.02</v>
      </c>
    </row>
    <row r="328" spans="1:6" hidden="1" x14ac:dyDescent="0.25">
      <c r="A328" t="s">
        <v>942</v>
      </c>
      <c r="B328" t="s">
        <v>791</v>
      </c>
      <c r="C328">
        <v>490747</v>
      </c>
      <c r="D328" t="str">
        <f t="shared" si="15"/>
        <v>2</v>
      </c>
      <c r="E328" t="str">
        <f t="shared" si="16"/>
        <v>0.05</v>
      </c>
      <c r="F328" t="str">
        <f t="shared" si="17"/>
        <v>0.05.03</v>
      </c>
    </row>
    <row r="329" spans="1:6" hidden="1" x14ac:dyDescent="0.25">
      <c r="A329" t="s">
        <v>943</v>
      </c>
      <c r="B329" t="s">
        <v>33</v>
      </c>
      <c r="C329">
        <v>170000</v>
      </c>
      <c r="D329" t="str">
        <f t="shared" si="15"/>
        <v>2</v>
      </c>
      <c r="E329" t="str">
        <f t="shared" si="16"/>
        <v>1.01</v>
      </c>
      <c r="F329" t="str">
        <f t="shared" si="17"/>
        <v>1.01.03</v>
      </c>
    </row>
    <row r="330" spans="1:6" hidden="1" x14ac:dyDescent="0.25">
      <c r="A330" t="s">
        <v>493</v>
      </c>
      <c r="B330" t="s">
        <v>33</v>
      </c>
      <c r="C330">
        <v>100000</v>
      </c>
      <c r="D330" t="str">
        <f t="shared" si="15"/>
        <v>2</v>
      </c>
      <c r="E330" t="str">
        <f t="shared" si="16"/>
        <v>1.03</v>
      </c>
      <c r="F330" t="str">
        <f t="shared" si="17"/>
        <v>1.03.01</v>
      </c>
    </row>
    <row r="331" spans="1:6" hidden="1" x14ac:dyDescent="0.25">
      <c r="A331" t="s">
        <v>495</v>
      </c>
      <c r="B331" t="s">
        <v>41</v>
      </c>
      <c r="C331">
        <v>1000000</v>
      </c>
      <c r="D331" t="str">
        <f t="shared" si="15"/>
        <v>2</v>
      </c>
      <c r="E331" t="str">
        <f t="shared" si="16"/>
        <v>1.03</v>
      </c>
      <c r="F331" t="str">
        <f t="shared" si="17"/>
        <v>1.03.06</v>
      </c>
    </row>
    <row r="332" spans="1:6" hidden="1" x14ac:dyDescent="0.25">
      <c r="A332" t="s">
        <v>944</v>
      </c>
      <c r="B332" t="s">
        <v>55</v>
      </c>
      <c r="C332">
        <v>1250000</v>
      </c>
      <c r="D332" t="str">
        <f t="shared" si="15"/>
        <v>2</v>
      </c>
      <c r="E332" t="str">
        <f t="shared" si="16"/>
        <v>1.04</v>
      </c>
      <c r="F332" t="str">
        <f t="shared" si="17"/>
        <v>1.04.06</v>
      </c>
    </row>
    <row r="333" spans="1:6" hidden="1" x14ac:dyDescent="0.25">
      <c r="A333" t="s">
        <v>945</v>
      </c>
      <c r="B333" t="s">
        <v>57</v>
      </c>
      <c r="C333">
        <v>30000</v>
      </c>
      <c r="D333" t="str">
        <f t="shared" si="15"/>
        <v>2</v>
      </c>
      <c r="E333" t="str">
        <f t="shared" si="16"/>
        <v>1.04</v>
      </c>
      <c r="F333" t="str">
        <f t="shared" si="17"/>
        <v>1.04.99</v>
      </c>
    </row>
    <row r="334" spans="1:6" hidden="1" x14ac:dyDescent="0.25">
      <c r="A334" t="s">
        <v>496</v>
      </c>
      <c r="B334" t="s">
        <v>67</v>
      </c>
      <c r="C334">
        <v>854330</v>
      </c>
      <c r="D334" t="str">
        <f t="shared" si="15"/>
        <v>2</v>
      </c>
      <c r="E334" t="str">
        <f t="shared" si="16"/>
        <v>1.06</v>
      </c>
      <c r="F334" t="str">
        <f t="shared" si="17"/>
        <v>1.06.01</v>
      </c>
    </row>
    <row r="335" spans="1:6" hidden="1" x14ac:dyDescent="0.25">
      <c r="A335" t="s">
        <v>500</v>
      </c>
      <c r="B335" t="s">
        <v>71</v>
      </c>
      <c r="C335">
        <v>100000</v>
      </c>
      <c r="D335" t="str">
        <f t="shared" si="15"/>
        <v>2</v>
      </c>
      <c r="E335" t="str">
        <f t="shared" si="16"/>
        <v>1.07</v>
      </c>
      <c r="F335" t="str">
        <f t="shared" si="17"/>
        <v>1.07.01</v>
      </c>
    </row>
    <row r="336" spans="1:6" hidden="1" x14ac:dyDescent="0.25">
      <c r="A336" t="s">
        <v>501</v>
      </c>
      <c r="B336" t="s">
        <v>81</v>
      </c>
      <c r="C336">
        <v>200000</v>
      </c>
      <c r="D336" t="str">
        <f t="shared" si="15"/>
        <v>2</v>
      </c>
      <c r="E336" t="str">
        <f t="shared" si="16"/>
        <v>1.08</v>
      </c>
      <c r="F336" t="str">
        <f t="shared" si="17"/>
        <v>1.08.05</v>
      </c>
    </row>
    <row r="337" spans="1:6" hidden="1" x14ac:dyDescent="0.25">
      <c r="A337" t="s">
        <v>502</v>
      </c>
      <c r="B337" t="s">
        <v>83</v>
      </c>
      <c r="C337">
        <v>200000</v>
      </c>
      <c r="D337" t="str">
        <f t="shared" si="15"/>
        <v>2</v>
      </c>
      <c r="E337" t="str">
        <f t="shared" si="16"/>
        <v>1.08</v>
      </c>
      <c r="F337" t="str">
        <f t="shared" si="17"/>
        <v>1.08.06</v>
      </c>
    </row>
    <row r="338" spans="1:6" hidden="1" x14ac:dyDescent="0.25">
      <c r="A338" t="s">
        <v>946</v>
      </c>
      <c r="B338" t="s">
        <v>947</v>
      </c>
      <c r="C338">
        <v>100000</v>
      </c>
      <c r="D338" t="str">
        <f t="shared" si="15"/>
        <v>2</v>
      </c>
      <c r="E338" t="str">
        <f t="shared" si="16"/>
        <v>1.08</v>
      </c>
      <c r="F338" t="str">
        <f t="shared" si="17"/>
        <v>1.08.07</v>
      </c>
    </row>
    <row r="339" spans="1:6" hidden="1" x14ac:dyDescent="0.25">
      <c r="A339" t="s">
        <v>503</v>
      </c>
      <c r="B339" t="s">
        <v>403</v>
      </c>
      <c r="C339">
        <v>100000</v>
      </c>
      <c r="D339" t="str">
        <f t="shared" si="15"/>
        <v>2</v>
      </c>
      <c r="E339" t="str">
        <f t="shared" si="16"/>
        <v>1.08</v>
      </c>
      <c r="F339" t="str">
        <f t="shared" si="17"/>
        <v>1.08.08</v>
      </c>
    </row>
    <row r="340" spans="1:6" hidden="1" x14ac:dyDescent="0.25">
      <c r="A340" t="s">
        <v>504</v>
      </c>
      <c r="B340" t="s">
        <v>93</v>
      </c>
      <c r="C340">
        <v>100000</v>
      </c>
      <c r="D340" t="str">
        <f t="shared" si="15"/>
        <v>2</v>
      </c>
      <c r="E340" t="str">
        <f t="shared" si="16"/>
        <v>1.09</v>
      </c>
      <c r="F340" t="str">
        <f t="shared" si="17"/>
        <v>1.09.99</v>
      </c>
    </row>
    <row r="341" spans="1:6" hidden="1" x14ac:dyDescent="0.25">
      <c r="A341" t="s">
        <v>505</v>
      </c>
      <c r="B341" t="s">
        <v>103</v>
      </c>
      <c r="C341">
        <v>500000</v>
      </c>
      <c r="D341" t="str">
        <f t="shared" si="15"/>
        <v>2</v>
      </c>
      <c r="E341" t="str">
        <f t="shared" si="16"/>
        <v>2.01</v>
      </c>
      <c r="F341" t="str">
        <f t="shared" si="17"/>
        <v>2.01.01</v>
      </c>
    </row>
    <row r="342" spans="1:6" hidden="1" x14ac:dyDescent="0.25">
      <c r="A342" t="s">
        <v>506</v>
      </c>
      <c r="B342" t="s">
        <v>105</v>
      </c>
      <c r="C342">
        <v>300000</v>
      </c>
      <c r="D342" t="str">
        <f t="shared" si="15"/>
        <v>2</v>
      </c>
      <c r="E342" t="str">
        <f t="shared" si="16"/>
        <v>2.01</v>
      </c>
      <c r="F342" t="str">
        <f t="shared" si="17"/>
        <v>2.01.02</v>
      </c>
    </row>
    <row r="343" spans="1:6" hidden="1" x14ac:dyDescent="0.25">
      <c r="A343" t="s">
        <v>507</v>
      </c>
      <c r="B343" t="s">
        <v>107</v>
      </c>
      <c r="C343">
        <v>1500000</v>
      </c>
      <c r="D343" t="str">
        <f t="shared" si="15"/>
        <v>2</v>
      </c>
      <c r="E343" t="str">
        <f t="shared" si="16"/>
        <v>2.01</v>
      </c>
      <c r="F343" t="str">
        <f t="shared" si="17"/>
        <v>2.01.04</v>
      </c>
    </row>
    <row r="344" spans="1:6" hidden="1" x14ac:dyDescent="0.25">
      <c r="A344" t="s">
        <v>508</v>
      </c>
      <c r="B344" t="s">
        <v>324</v>
      </c>
      <c r="C344">
        <v>300000</v>
      </c>
      <c r="D344" t="str">
        <f t="shared" si="15"/>
        <v>2</v>
      </c>
      <c r="E344" t="str">
        <f t="shared" si="16"/>
        <v>2.03</v>
      </c>
      <c r="F344" t="str">
        <f t="shared" si="17"/>
        <v>2.03.01</v>
      </c>
    </row>
    <row r="345" spans="1:6" hidden="1" x14ac:dyDescent="0.25">
      <c r="A345" t="s">
        <v>509</v>
      </c>
      <c r="B345" t="s">
        <v>121</v>
      </c>
      <c r="C345">
        <v>150000</v>
      </c>
      <c r="D345" t="str">
        <f t="shared" si="15"/>
        <v>2</v>
      </c>
      <c r="E345" t="str">
        <f t="shared" si="16"/>
        <v>2.03</v>
      </c>
      <c r="F345" t="str">
        <f t="shared" si="17"/>
        <v>2.03.02</v>
      </c>
    </row>
    <row r="346" spans="1:6" hidden="1" x14ac:dyDescent="0.25">
      <c r="A346" t="s">
        <v>948</v>
      </c>
      <c r="B346" t="s">
        <v>123</v>
      </c>
      <c r="C346">
        <v>100000</v>
      </c>
      <c r="D346" t="str">
        <f t="shared" si="15"/>
        <v>2</v>
      </c>
      <c r="E346" t="str">
        <f t="shared" si="16"/>
        <v>2.03</v>
      </c>
      <c r="F346" t="str">
        <f t="shared" si="17"/>
        <v>2.03.03</v>
      </c>
    </row>
    <row r="347" spans="1:6" hidden="1" x14ac:dyDescent="0.25">
      <c r="A347" t="s">
        <v>510</v>
      </c>
      <c r="B347" t="s">
        <v>511</v>
      </c>
      <c r="C347">
        <v>100000</v>
      </c>
      <c r="D347" t="str">
        <f t="shared" si="15"/>
        <v>2</v>
      </c>
      <c r="E347" t="str">
        <f t="shared" si="16"/>
        <v>2.03</v>
      </c>
      <c r="F347" t="str">
        <f t="shared" si="17"/>
        <v>2.03.04</v>
      </c>
    </row>
    <row r="348" spans="1:6" hidden="1" x14ac:dyDescent="0.25">
      <c r="A348" t="s">
        <v>512</v>
      </c>
      <c r="B348" t="s">
        <v>135</v>
      </c>
      <c r="C348">
        <v>50000</v>
      </c>
      <c r="D348" t="str">
        <f t="shared" si="15"/>
        <v>2</v>
      </c>
      <c r="E348" t="str">
        <f t="shared" si="16"/>
        <v>2.04</v>
      </c>
      <c r="F348" t="str">
        <f t="shared" si="17"/>
        <v>2.04.01</v>
      </c>
    </row>
    <row r="349" spans="1:6" hidden="1" x14ac:dyDescent="0.25">
      <c r="A349" t="s">
        <v>513</v>
      </c>
      <c r="B349" t="s">
        <v>137</v>
      </c>
      <c r="C349">
        <v>100000</v>
      </c>
      <c r="D349" t="str">
        <f t="shared" si="15"/>
        <v>2</v>
      </c>
      <c r="E349" t="str">
        <f t="shared" si="16"/>
        <v>2.04</v>
      </c>
      <c r="F349" t="str">
        <f t="shared" si="17"/>
        <v>2.04.02</v>
      </c>
    </row>
    <row r="350" spans="1:6" hidden="1" x14ac:dyDescent="0.25">
      <c r="A350" t="s">
        <v>514</v>
      </c>
      <c r="B350" t="s">
        <v>418</v>
      </c>
      <c r="C350">
        <v>200000</v>
      </c>
      <c r="D350" t="str">
        <f t="shared" si="15"/>
        <v>2</v>
      </c>
      <c r="E350" t="str">
        <f t="shared" si="16"/>
        <v>2.99</v>
      </c>
      <c r="F350" t="str">
        <f t="shared" si="17"/>
        <v>2.99.01</v>
      </c>
    </row>
    <row r="351" spans="1:6" hidden="1" x14ac:dyDescent="0.25">
      <c r="A351" t="s">
        <v>515</v>
      </c>
      <c r="B351" t="s">
        <v>143</v>
      </c>
      <c r="C351">
        <v>15000</v>
      </c>
      <c r="D351" t="str">
        <f t="shared" si="15"/>
        <v>2</v>
      </c>
      <c r="E351" t="str">
        <f t="shared" si="16"/>
        <v>2.99</v>
      </c>
      <c r="F351" t="str">
        <f t="shared" si="17"/>
        <v>2.99.03</v>
      </c>
    </row>
    <row r="352" spans="1:6" hidden="1" x14ac:dyDescent="0.25">
      <c r="A352" t="s">
        <v>516</v>
      </c>
      <c r="B352" t="s">
        <v>145</v>
      </c>
      <c r="C352">
        <v>1200000</v>
      </c>
      <c r="D352" t="str">
        <f t="shared" si="15"/>
        <v>2</v>
      </c>
      <c r="E352" t="str">
        <f t="shared" si="16"/>
        <v>2.99</v>
      </c>
      <c r="F352" t="str">
        <f t="shared" si="17"/>
        <v>2.99.04</v>
      </c>
    </row>
    <row r="353" spans="1:6" hidden="1" x14ac:dyDescent="0.25">
      <c r="A353" t="s">
        <v>949</v>
      </c>
      <c r="B353" t="s">
        <v>147</v>
      </c>
      <c r="C353">
        <v>100000</v>
      </c>
      <c r="D353" t="str">
        <f t="shared" si="15"/>
        <v>2</v>
      </c>
      <c r="E353" t="str">
        <f t="shared" si="16"/>
        <v>2.99</v>
      </c>
      <c r="F353" t="str">
        <f t="shared" si="17"/>
        <v>2.99.05</v>
      </c>
    </row>
    <row r="354" spans="1:6" hidden="1" x14ac:dyDescent="0.25">
      <c r="A354" t="s">
        <v>517</v>
      </c>
      <c r="B354" t="s">
        <v>339</v>
      </c>
      <c r="C354">
        <v>500000</v>
      </c>
      <c r="D354" t="str">
        <f t="shared" si="15"/>
        <v>2</v>
      </c>
      <c r="E354" t="str">
        <f t="shared" si="16"/>
        <v>2.99</v>
      </c>
      <c r="F354" t="str">
        <f t="shared" si="17"/>
        <v>2.99.06</v>
      </c>
    </row>
    <row r="355" spans="1:6" hidden="1" x14ac:dyDescent="0.25">
      <c r="A355" t="s">
        <v>950</v>
      </c>
      <c r="B355" t="s">
        <v>306</v>
      </c>
      <c r="C355">
        <v>100000</v>
      </c>
      <c r="D355" t="str">
        <f t="shared" si="15"/>
        <v>2</v>
      </c>
      <c r="E355" t="str">
        <f t="shared" si="16"/>
        <v>2.99</v>
      </c>
      <c r="F355" t="str">
        <f t="shared" si="17"/>
        <v>2.99.99</v>
      </c>
    </row>
    <row r="356" spans="1:6" hidden="1" x14ac:dyDescent="0.25">
      <c r="A356" t="s">
        <v>951</v>
      </c>
      <c r="B356" t="s">
        <v>163</v>
      </c>
      <c r="C356">
        <v>100000</v>
      </c>
      <c r="D356" t="str">
        <f t="shared" si="15"/>
        <v>2</v>
      </c>
      <c r="E356" t="str">
        <f t="shared" si="16"/>
        <v>5.01</v>
      </c>
      <c r="F356" t="str">
        <f t="shared" si="17"/>
        <v>5.01.04</v>
      </c>
    </row>
    <row r="357" spans="1:6" hidden="1" x14ac:dyDescent="0.25">
      <c r="A357" t="s">
        <v>518</v>
      </c>
      <c r="B357" t="s">
        <v>165</v>
      </c>
      <c r="C357">
        <v>100000</v>
      </c>
      <c r="D357" t="str">
        <f t="shared" si="15"/>
        <v>2</v>
      </c>
      <c r="E357" t="str">
        <f t="shared" si="16"/>
        <v>5.01</v>
      </c>
      <c r="F357" t="str">
        <f t="shared" si="17"/>
        <v>5.01.05</v>
      </c>
    </row>
    <row r="358" spans="1:6" hidden="1" x14ac:dyDescent="0.25">
      <c r="A358" t="s">
        <v>952</v>
      </c>
      <c r="B358" t="s">
        <v>800</v>
      </c>
      <c r="C358">
        <v>45000</v>
      </c>
      <c r="D358" t="str">
        <f t="shared" si="15"/>
        <v>2</v>
      </c>
      <c r="E358" t="str">
        <f t="shared" si="16"/>
        <v>6.02</v>
      </c>
      <c r="F358" t="str">
        <f t="shared" si="17"/>
        <v>6.02.03</v>
      </c>
    </row>
    <row r="359" spans="1:6" hidden="1" x14ac:dyDescent="0.25">
      <c r="A359" t="s">
        <v>953</v>
      </c>
      <c r="B359" t="s">
        <v>803</v>
      </c>
      <c r="C359">
        <v>327165</v>
      </c>
      <c r="D359" t="str">
        <f t="shared" si="15"/>
        <v>2</v>
      </c>
      <c r="E359" t="str">
        <f t="shared" si="16"/>
        <v>6.03</v>
      </c>
      <c r="F359" t="str">
        <f t="shared" si="17"/>
        <v>6.03.01</v>
      </c>
    </row>
    <row r="360" spans="1:6" hidden="1" x14ac:dyDescent="0.25">
      <c r="A360" t="s">
        <v>954</v>
      </c>
      <c r="B360" t="s">
        <v>804</v>
      </c>
      <c r="C360">
        <v>163582</v>
      </c>
      <c r="D360" t="str">
        <f t="shared" si="15"/>
        <v>2</v>
      </c>
      <c r="E360" t="str">
        <f t="shared" si="16"/>
        <v>6.03</v>
      </c>
      <c r="F360" t="str">
        <f t="shared" si="17"/>
        <v>6.03.99</v>
      </c>
    </row>
    <row r="361" spans="1:6" hidden="1" x14ac:dyDescent="0.25">
      <c r="A361" t="s">
        <v>955</v>
      </c>
      <c r="B361" t="s">
        <v>956</v>
      </c>
      <c r="C361">
        <v>50000</v>
      </c>
      <c r="D361" t="str">
        <f t="shared" si="15"/>
        <v>2</v>
      </c>
      <c r="E361" t="str">
        <f t="shared" si="16"/>
        <v>6.06</v>
      </c>
      <c r="F361" t="str">
        <f t="shared" si="17"/>
        <v>6.06.02</v>
      </c>
    </row>
    <row r="362" spans="1:6" hidden="1" x14ac:dyDescent="0.25">
      <c r="A362" t="s">
        <v>957</v>
      </c>
      <c r="B362" t="s">
        <v>766</v>
      </c>
      <c r="C362">
        <v>31070256</v>
      </c>
      <c r="D362" t="str">
        <f t="shared" si="15"/>
        <v>2</v>
      </c>
      <c r="E362" t="str">
        <f t="shared" si="16"/>
        <v>0.01</v>
      </c>
      <c r="F362" t="str">
        <f t="shared" si="17"/>
        <v>0.01.01</v>
      </c>
    </row>
    <row r="363" spans="1:6" hidden="1" x14ac:dyDescent="0.25">
      <c r="A363" t="s">
        <v>958</v>
      </c>
      <c r="B363" t="s">
        <v>843</v>
      </c>
      <c r="C363">
        <v>300000</v>
      </c>
      <c r="D363" t="str">
        <f t="shared" si="15"/>
        <v>2</v>
      </c>
      <c r="E363" t="str">
        <f t="shared" si="16"/>
        <v>0.01</v>
      </c>
      <c r="F363" t="str">
        <f t="shared" si="17"/>
        <v>0.01.05</v>
      </c>
    </row>
    <row r="364" spans="1:6" hidden="1" x14ac:dyDescent="0.25">
      <c r="A364" t="s">
        <v>959</v>
      </c>
      <c r="B364" t="s">
        <v>771</v>
      </c>
      <c r="C364">
        <v>300000</v>
      </c>
      <c r="D364" t="str">
        <f t="shared" si="15"/>
        <v>2</v>
      </c>
      <c r="E364" t="str">
        <f t="shared" si="16"/>
        <v>0.02</v>
      </c>
      <c r="F364" t="str">
        <f t="shared" si="17"/>
        <v>0.02.01</v>
      </c>
    </row>
    <row r="365" spans="1:6" hidden="1" x14ac:dyDescent="0.25">
      <c r="A365" t="s">
        <v>960</v>
      </c>
      <c r="B365" t="s">
        <v>778</v>
      </c>
      <c r="C365">
        <v>3142834</v>
      </c>
      <c r="D365" t="str">
        <f t="shared" si="15"/>
        <v>2</v>
      </c>
      <c r="E365" t="str">
        <f t="shared" si="16"/>
        <v>0.03</v>
      </c>
      <c r="F365" t="str">
        <f t="shared" si="17"/>
        <v>0.03.01</v>
      </c>
    </row>
    <row r="366" spans="1:6" hidden="1" x14ac:dyDescent="0.25">
      <c r="A366" t="s">
        <v>961</v>
      </c>
      <c r="B366" t="s">
        <v>780</v>
      </c>
      <c r="C366">
        <v>3141495</v>
      </c>
      <c r="D366" t="str">
        <f t="shared" si="15"/>
        <v>2</v>
      </c>
      <c r="E366" t="str">
        <f t="shared" si="16"/>
        <v>0.03</v>
      </c>
      <c r="F366" t="str">
        <f t="shared" si="17"/>
        <v>0.03.03</v>
      </c>
    </row>
    <row r="367" spans="1:6" hidden="1" x14ac:dyDescent="0.25">
      <c r="A367" t="s">
        <v>962</v>
      </c>
      <c r="B367" t="s">
        <v>781</v>
      </c>
      <c r="C367">
        <v>2899930</v>
      </c>
      <c r="D367" t="str">
        <f t="shared" si="15"/>
        <v>2</v>
      </c>
      <c r="E367" t="str">
        <f t="shared" si="16"/>
        <v>0.03</v>
      </c>
      <c r="F367" t="str">
        <f t="shared" si="17"/>
        <v>0.03.04</v>
      </c>
    </row>
    <row r="368" spans="1:6" hidden="1" x14ac:dyDescent="0.25">
      <c r="A368" t="s">
        <v>963</v>
      </c>
      <c r="B368" t="s">
        <v>784</v>
      </c>
      <c r="C368">
        <v>3488454</v>
      </c>
      <c r="D368" t="str">
        <f t="shared" si="15"/>
        <v>2</v>
      </c>
      <c r="E368" t="str">
        <f t="shared" si="16"/>
        <v>0.04</v>
      </c>
      <c r="F368" t="str">
        <f t="shared" si="17"/>
        <v>0.04.01</v>
      </c>
    </row>
    <row r="369" spans="1:6" hidden="1" x14ac:dyDescent="0.25">
      <c r="A369" t="s">
        <v>964</v>
      </c>
      <c r="B369" t="s">
        <v>785</v>
      </c>
      <c r="C369">
        <v>188565</v>
      </c>
      <c r="D369" t="str">
        <f t="shared" si="15"/>
        <v>2</v>
      </c>
      <c r="E369" t="str">
        <f t="shared" si="16"/>
        <v>0.04</v>
      </c>
      <c r="F369" t="str">
        <f t="shared" si="17"/>
        <v>0.04.05</v>
      </c>
    </row>
    <row r="370" spans="1:6" hidden="1" x14ac:dyDescent="0.25">
      <c r="A370" t="s">
        <v>965</v>
      </c>
      <c r="B370" t="s">
        <v>789</v>
      </c>
      <c r="C370">
        <v>2044046</v>
      </c>
      <c r="D370" t="str">
        <f t="shared" si="15"/>
        <v>2</v>
      </c>
      <c r="E370" t="str">
        <f t="shared" si="16"/>
        <v>0.05</v>
      </c>
      <c r="F370" t="str">
        <f t="shared" si="17"/>
        <v>0.05.01</v>
      </c>
    </row>
    <row r="371" spans="1:6" hidden="1" x14ac:dyDescent="0.25">
      <c r="A371" t="s">
        <v>966</v>
      </c>
      <c r="B371" t="s">
        <v>790</v>
      </c>
      <c r="C371">
        <v>1131391</v>
      </c>
      <c r="D371" t="str">
        <f t="shared" si="15"/>
        <v>2</v>
      </c>
      <c r="E371" t="str">
        <f t="shared" si="16"/>
        <v>0.05</v>
      </c>
      <c r="F371" t="str">
        <f t="shared" si="17"/>
        <v>0.05.02</v>
      </c>
    </row>
    <row r="372" spans="1:6" hidden="1" x14ac:dyDescent="0.25">
      <c r="A372" t="s">
        <v>967</v>
      </c>
      <c r="B372" t="s">
        <v>791</v>
      </c>
      <c r="C372">
        <v>565695</v>
      </c>
      <c r="D372" t="str">
        <f t="shared" si="15"/>
        <v>2</v>
      </c>
      <c r="E372" t="str">
        <f t="shared" si="16"/>
        <v>0.05</v>
      </c>
      <c r="F372" t="str">
        <f t="shared" si="17"/>
        <v>0.05.03</v>
      </c>
    </row>
    <row r="373" spans="1:6" hidden="1" x14ac:dyDescent="0.25">
      <c r="A373" t="s">
        <v>519</v>
      </c>
      <c r="B373" t="s">
        <v>13</v>
      </c>
      <c r="C373">
        <v>500000</v>
      </c>
      <c r="D373" t="str">
        <f t="shared" si="15"/>
        <v>2</v>
      </c>
      <c r="E373" t="str">
        <f t="shared" si="16"/>
        <v>1.01</v>
      </c>
      <c r="F373" t="str">
        <f t="shared" si="17"/>
        <v>1.01.02</v>
      </c>
    </row>
    <row r="374" spans="1:6" hidden="1" x14ac:dyDescent="0.25">
      <c r="A374" t="s">
        <v>520</v>
      </c>
      <c r="B374" t="s">
        <v>203</v>
      </c>
      <c r="C374">
        <v>1700000</v>
      </c>
      <c r="D374" t="str">
        <f t="shared" si="15"/>
        <v>2</v>
      </c>
      <c r="E374" t="str">
        <f t="shared" si="16"/>
        <v>1.01</v>
      </c>
      <c r="F374" t="str">
        <f t="shared" si="17"/>
        <v>1.01.03</v>
      </c>
    </row>
    <row r="375" spans="1:6" hidden="1" x14ac:dyDescent="0.25">
      <c r="A375" t="s">
        <v>521</v>
      </c>
      <c r="B375" t="s">
        <v>470</v>
      </c>
      <c r="C375">
        <v>1500000</v>
      </c>
      <c r="D375" t="str">
        <f t="shared" si="15"/>
        <v>2</v>
      </c>
      <c r="E375" t="str">
        <f t="shared" si="16"/>
        <v>1.01</v>
      </c>
      <c r="F375" t="str">
        <f t="shared" si="17"/>
        <v>1.01.04</v>
      </c>
    </row>
    <row r="376" spans="1:6" hidden="1" x14ac:dyDescent="0.25">
      <c r="A376" t="s">
        <v>522</v>
      </c>
      <c r="B376" t="s">
        <v>21</v>
      </c>
      <c r="C376">
        <v>4000000</v>
      </c>
      <c r="D376" t="str">
        <f t="shared" si="15"/>
        <v>2</v>
      </c>
      <c r="E376" t="str">
        <f t="shared" si="16"/>
        <v>1.02</v>
      </c>
      <c r="F376" t="str">
        <f t="shared" si="17"/>
        <v>1.02.01</v>
      </c>
    </row>
    <row r="377" spans="1:6" hidden="1" x14ac:dyDescent="0.25">
      <c r="A377" t="s">
        <v>523</v>
      </c>
      <c r="B377" t="s">
        <v>23</v>
      </c>
      <c r="C377">
        <v>6500000</v>
      </c>
      <c r="D377" t="str">
        <f t="shared" si="15"/>
        <v>2</v>
      </c>
      <c r="E377" t="str">
        <f t="shared" si="16"/>
        <v>1.02</v>
      </c>
      <c r="F377" t="str">
        <f t="shared" si="17"/>
        <v>1.02.02</v>
      </c>
    </row>
    <row r="378" spans="1:6" hidden="1" x14ac:dyDescent="0.25">
      <c r="A378" t="s">
        <v>526</v>
      </c>
      <c r="B378" t="s">
        <v>27</v>
      </c>
      <c r="C378">
        <v>8000000</v>
      </c>
      <c r="D378" t="str">
        <f t="shared" si="15"/>
        <v>2</v>
      </c>
      <c r="E378" t="str">
        <f t="shared" si="16"/>
        <v>1.02</v>
      </c>
      <c r="F378" t="str">
        <f t="shared" si="17"/>
        <v>1.02.04</v>
      </c>
    </row>
    <row r="379" spans="1:6" hidden="1" x14ac:dyDescent="0.25">
      <c r="A379" t="s">
        <v>527</v>
      </c>
      <c r="B379" t="s">
        <v>33</v>
      </c>
      <c r="C379">
        <v>100000</v>
      </c>
      <c r="D379" t="str">
        <f t="shared" si="15"/>
        <v>2</v>
      </c>
      <c r="E379" t="str">
        <f t="shared" si="16"/>
        <v>1.03</v>
      </c>
      <c r="F379" t="str">
        <f t="shared" si="17"/>
        <v>1.03.01</v>
      </c>
    </row>
    <row r="380" spans="1:6" hidden="1" x14ac:dyDescent="0.25">
      <c r="A380" t="s">
        <v>529</v>
      </c>
      <c r="B380" t="s">
        <v>55</v>
      </c>
      <c r="C380">
        <v>3500000</v>
      </c>
      <c r="D380" t="str">
        <f t="shared" si="15"/>
        <v>2</v>
      </c>
      <c r="E380" t="str">
        <f t="shared" si="16"/>
        <v>1.04</v>
      </c>
      <c r="F380" t="str">
        <f t="shared" si="17"/>
        <v>1.04.06</v>
      </c>
    </row>
    <row r="381" spans="1:6" hidden="1" x14ac:dyDescent="0.25">
      <c r="A381" t="s">
        <v>530</v>
      </c>
      <c r="B381" t="s">
        <v>315</v>
      </c>
      <c r="C381">
        <v>500000</v>
      </c>
      <c r="D381" t="str">
        <f t="shared" si="15"/>
        <v>2</v>
      </c>
      <c r="E381" t="str">
        <f t="shared" si="16"/>
        <v>1.04</v>
      </c>
      <c r="F381" t="str">
        <f t="shared" si="17"/>
        <v>1.04.99</v>
      </c>
    </row>
    <row r="382" spans="1:6" hidden="1" x14ac:dyDescent="0.25">
      <c r="A382" t="s">
        <v>531</v>
      </c>
      <c r="B382" t="s">
        <v>67</v>
      </c>
      <c r="C382">
        <v>1754260</v>
      </c>
      <c r="D382" t="str">
        <f t="shared" si="15"/>
        <v>2</v>
      </c>
      <c r="E382" t="str">
        <f t="shared" si="16"/>
        <v>1.06</v>
      </c>
      <c r="F382" t="str">
        <f t="shared" si="17"/>
        <v>1.06.01</v>
      </c>
    </row>
    <row r="383" spans="1:6" hidden="1" x14ac:dyDescent="0.25">
      <c r="A383" t="s">
        <v>968</v>
      </c>
      <c r="B383" t="s">
        <v>969</v>
      </c>
      <c r="C383">
        <v>50000</v>
      </c>
      <c r="D383" t="str">
        <f t="shared" si="15"/>
        <v>2</v>
      </c>
      <c r="E383" t="str">
        <f t="shared" si="16"/>
        <v>1.07</v>
      </c>
      <c r="F383" t="str">
        <f t="shared" si="17"/>
        <v>1.07.01</v>
      </c>
    </row>
    <row r="384" spans="1:6" hidden="1" x14ac:dyDescent="0.25">
      <c r="A384" t="s">
        <v>532</v>
      </c>
      <c r="B384" t="s">
        <v>533</v>
      </c>
      <c r="C384">
        <v>1000000</v>
      </c>
      <c r="D384" t="str">
        <f t="shared" si="15"/>
        <v>2</v>
      </c>
      <c r="E384" t="str">
        <f t="shared" si="16"/>
        <v>1.08</v>
      </c>
      <c r="F384" t="str">
        <f t="shared" si="17"/>
        <v>1.08.01</v>
      </c>
    </row>
    <row r="385" spans="1:6" hidden="1" x14ac:dyDescent="0.25">
      <c r="A385" t="s">
        <v>534</v>
      </c>
      <c r="B385" t="s">
        <v>535</v>
      </c>
      <c r="C385">
        <v>250000</v>
      </c>
      <c r="D385" t="str">
        <f t="shared" si="15"/>
        <v>2</v>
      </c>
      <c r="E385" t="str">
        <f t="shared" si="16"/>
        <v>1.08</v>
      </c>
      <c r="F385" t="str">
        <f t="shared" si="17"/>
        <v>1.08.06</v>
      </c>
    </row>
    <row r="386" spans="1:6" hidden="1" x14ac:dyDescent="0.25">
      <c r="A386" t="s">
        <v>536</v>
      </c>
      <c r="B386" t="s">
        <v>85</v>
      </c>
      <c r="C386">
        <v>100000</v>
      </c>
      <c r="D386" t="str">
        <f t="shared" ref="D386:D449" si="18">+MID(A386,4,1)</f>
        <v>2</v>
      </c>
      <c r="E386" t="str">
        <f t="shared" ref="E386:E449" si="19">+MID(A386,9,4)</f>
        <v>1.08</v>
      </c>
      <c r="F386" t="str">
        <f t="shared" ref="F386:F449" si="20">+MID(A386,9,7)</f>
        <v>1.08.07</v>
      </c>
    </row>
    <row r="387" spans="1:6" hidden="1" x14ac:dyDescent="0.25">
      <c r="A387" t="s">
        <v>537</v>
      </c>
      <c r="B387" t="s">
        <v>538</v>
      </c>
      <c r="C387">
        <v>300000</v>
      </c>
      <c r="D387" t="str">
        <f t="shared" si="18"/>
        <v>2</v>
      </c>
      <c r="E387" t="str">
        <f t="shared" si="19"/>
        <v>1.08</v>
      </c>
      <c r="F387" t="str">
        <f t="shared" si="20"/>
        <v>1.08.08</v>
      </c>
    </row>
    <row r="388" spans="1:6" hidden="1" x14ac:dyDescent="0.25">
      <c r="A388" t="s">
        <v>539</v>
      </c>
      <c r="B388" t="s">
        <v>89</v>
      </c>
      <c r="C388">
        <v>250000</v>
      </c>
      <c r="D388" t="str">
        <f t="shared" si="18"/>
        <v>2</v>
      </c>
      <c r="E388" t="str">
        <f t="shared" si="19"/>
        <v>1.08</v>
      </c>
      <c r="F388" t="str">
        <f t="shared" si="20"/>
        <v>1.08.99</v>
      </c>
    </row>
    <row r="389" spans="1:6" hidden="1" x14ac:dyDescent="0.25">
      <c r="A389" t="s">
        <v>970</v>
      </c>
      <c r="B389" t="s">
        <v>103</v>
      </c>
      <c r="C389">
        <v>100000</v>
      </c>
      <c r="D389" t="str">
        <f t="shared" si="18"/>
        <v>2</v>
      </c>
      <c r="E389" t="str">
        <f t="shared" si="19"/>
        <v>2.01</v>
      </c>
      <c r="F389" t="str">
        <f t="shared" si="20"/>
        <v>2.01.01</v>
      </c>
    </row>
    <row r="390" spans="1:6" hidden="1" x14ac:dyDescent="0.25">
      <c r="A390" t="s">
        <v>540</v>
      </c>
      <c r="B390" t="s">
        <v>105</v>
      </c>
      <c r="C390">
        <v>800000</v>
      </c>
      <c r="D390" t="str">
        <f t="shared" si="18"/>
        <v>2</v>
      </c>
      <c r="E390" t="str">
        <f t="shared" si="19"/>
        <v>2.01</v>
      </c>
      <c r="F390" t="str">
        <f t="shared" si="20"/>
        <v>2.01.02</v>
      </c>
    </row>
    <row r="391" spans="1:6" hidden="1" x14ac:dyDescent="0.25">
      <c r="A391" t="s">
        <v>541</v>
      </c>
      <c r="B391" t="s">
        <v>107</v>
      </c>
      <c r="C391">
        <v>1000000</v>
      </c>
      <c r="D391" t="str">
        <f t="shared" si="18"/>
        <v>2</v>
      </c>
      <c r="E391" t="str">
        <f t="shared" si="19"/>
        <v>2.01</v>
      </c>
      <c r="F391" t="str">
        <f t="shared" si="20"/>
        <v>2.01.04</v>
      </c>
    </row>
    <row r="392" spans="1:6" hidden="1" x14ac:dyDescent="0.25">
      <c r="A392" t="s">
        <v>542</v>
      </c>
      <c r="B392" t="s">
        <v>109</v>
      </c>
      <c r="C392">
        <v>600000</v>
      </c>
      <c r="D392" t="str">
        <f t="shared" si="18"/>
        <v>2</v>
      </c>
      <c r="E392" t="str">
        <f t="shared" si="19"/>
        <v>2.01</v>
      </c>
      <c r="F392" t="str">
        <f t="shared" si="20"/>
        <v>2.01.99</v>
      </c>
    </row>
    <row r="393" spans="1:6" hidden="1" x14ac:dyDescent="0.25">
      <c r="A393" t="s">
        <v>543</v>
      </c>
      <c r="B393" t="s">
        <v>324</v>
      </c>
      <c r="C393">
        <v>1000000</v>
      </c>
      <c r="D393" t="str">
        <f t="shared" si="18"/>
        <v>2</v>
      </c>
      <c r="E393" t="str">
        <f t="shared" si="19"/>
        <v>2.03</v>
      </c>
      <c r="F393" t="str">
        <f t="shared" si="20"/>
        <v>2.03.01</v>
      </c>
    </row>
    <row r="394" spans="1:6" hidden="1" x14ac:dyDescent="0.25">
      <c r="A394" t="s">
        <v>544</v>
      </c>
      <c r="B394" t="s">
        <v>121</v>
      </c>
      <c r="C394">
        <v>250000</v>
      </c>
      <c r="D394" t="str">
        <f t="shared" si="18"/>
        <v>2</v>
      </c>
      <c r="E394" t="str">
        <f t="shared" si="19"/>
        <v>2.03</v>
      </c>
      <c r="F394" t="str">
        <f t="shared" si="20"/>
        <v>2.03.02</v>
      </c>
    </row>
    <row r="395" spans="1:6" hidden="1" x14ac:dyDescent="0.25">
      <c r="A395" t="s">
        <v>545</v>
      </c>
      <c r="B395" t="s">
        <v>123</v>
      </c>
      <c r="C395">
        <v>250000</v>
      </c>
      <c r="D395" t="str">
        <f t="shared" si="18"/>
        <v>2</v>
      </c>
      <c r="E395" t="str">
        <f t="shared" si="19"/>
        <v>2.03</v>
      </c>
      <c r="F395" t="str">
        <f t="shared" si="20"/>
        <v>2.03.03</v>
      </c>
    </row>
    <row r="396" spans="1:6" hidden="1" x14ac:dyDescent="0.25">
      <c r="A396" t="s">
        <v>546</v>
      </c>
      <c r="B396" t="s">
        <v>125</v>
      </c>
      <c r="C396">
        <v>250000</v>
      </c>
      <c r="D396" t="str">
        <f t="shared" si="18"/>
        <v>2</v>
      </c>
      <c r="E396" t="str">
        <f t="shared" si="19"/>
        <v>2.03</v>
      </c>
      <c r="F396" t="str">
        <f t="shared" si="20"/>
        <v>2.03.04</v>
      </c>
    </row>
    <row r="397" spans="1:6" hidden="1" x14ac:dyDescent="0.25">
      <c r="A397" t="s">
        <v>547</v>
      </c>
      <c r="B397" t="s">
        <v>412</v>
      </c>
      <c r="C397">
        <v>250000</v>
      </c>
      <c r="D397" t="str">
        <f t="shared" si="18"/>
        <v>2</v>
      </c>
      <c r="E397" t="str">
        <f t="shared" si="19"/>
        <v>2.03</v>
      </c>
      <c r="F397" t="str">
        <f t="shared" si="20"/>
        <v>2.03.05</v>
      </c>
    </row>
    <row r="398" spans="1:6" hidden="1" x14ac:dyDescent="0.25">
      <c r="A398" t="s">
        <v>548</v>
      </c>
      <c r="B398" t="s">
        <v>371</v>
      </c>
      <c r="C398">
        <v>250000</v>
      </c>
      <c r="D398" t="str">
        <f t="shared" si="18"/>
        <v>2</v>
      </c>
      <c r="E398" t="str">
        <f t="shared" si="19"/>
        <v>2.03</v>
      </c>
      <c r="F398" t="str">
        <f t="shared" si="20"/>
        <v>2.03.06</v>
      </c>
    </row>
    <row r="399" spans="1:6" hidden="1" x14ac:dyDescent="0.25">
      <c r="A399" t="s">
        <v>971</v>
      </c>
      <c r="B399" t="s">
        <v>974</v>
      </c>
      <c r="C399">
        <v>200000</v>
      </c>
      <c r="D399" t="str">
        <f t="shared" si="18"/>
        <v>2</v>
      </c>
      <c r="E399" t="str">
        <f t="shared" si="19"/>
        <v>2.03</v>
      </c>
      <c r="F399" t="str">
        <f t="shared" si="20"/>
        <v>2.03.99</v>
      </c>
    </row>
    <row r="400" spans="1:6" hidden="1" x14ac:dyDescent="0.25">
      <c r="A400" t="s">
        <v>549</v>
      </c>
      <c r="B400" t="s">
        <v>135</v>
      </c>
      <c r="C400">
        <v>295800</v>
      </c>
      <c r="D400" t="str">
        <f t="shared" si="18"/>
        <v>2</v>
      </c>
      <c r="E400" t="str">
        <f t="shared" si="19"/>
        <v>2.04</v>
      </c>
      <c r="F400" t="str">
        <f t="shared" si="20"/>
        <v>2.04.01</v>
      </c>
    </row>
    <row r="401" spans="1:6" hidden="1" x14ac:dyDescent="0.25">
      <c r="A401" t="s">
        <v>550</v>
      </c>
      <c r="B401" t="s">
        <v>137</v>
      </c>
      <c r="C401">
        <v>250000</v>
      </c>
      <c r="D401" t="str">
        <f t="shared" si="18"/>
        <v>2</v>
      </c>
      <c r="E401" t="str">
        <f t="shared" si="19"/>
        <v>2.04</v>
      </c>
      <c r="F401" t="str">
        <f t="shared" si="20"/>
        <v>2.04.02</v>
      </c>
    </row>
    <row r="402" spans="1:6" hidden="1" x14ac:dyDescent="0.25">
      <c r="A402" t="s">
        <v>972</v>
      </c>
      <c r="B402" t="s">
        <v>418</v>
      </c>
      <c r="C402">
        <v>200000</v>
      </c>
      <c r="D402" t="str">
        <f t="shared" si="18"/>
        <v>2</v>
      </c>
      <c r="E402" t="str">
        <f t="shared" si="19"/>
        <v>2.99</v>
      </c>
      <c r="F402" t="str">
        <f t="shared" si="20"/>
        <v>2.99.01</v>
      </c>
    </row>
    <row r="403" spans="1:6" hidden="1" x14ac:dyDescent="0.25">
      <c r="A403" t="s">
        <v>973</v>
      </c>
      <c r="B403" t="s">
        <v>418</v>
      </c>
      <c r="C403">
        <v>45800</v>
      </c>
      <c r="D403" t="str">
        <f t="shared" si="18"/>
        <v>2</v>
      </c>
      <c r="E403" t="str">
        <f t="shared" si="19"/>
        <v>2.99</v>
      </c>
      <c r="F403" t="str">
        <f t="shared" si="20"/>
        <v>2.99.02</v>
      </c>
    </row>
    <row r="404" spans="1:6" hidden="1" x14ac:dyDescent="0.25">
      <c r="A404" t="s">
        <v>551</v>
      </c>
      <c r="B404" t="s">
        <v>143</v>
      </c>
      <c r="C404">
        <v>1500000</v>
      </c>
      <c r="D404" t="str">
        <f t="shared" si="18"/>
        <v>2</v>
      </c>
      <c r="E404" t="str">
        <f t="shared" si="19"/>
        <v>2.99</v>
      </c>
      <c r="F404" t="str">
        <f t="shared" si="20"/>
        <v>2.99.03</v>
      </c>
    </row>
    <row r="405" spans="1:6" hidden="1" x14ac:dyDescent="0.25">
      <c r="A405" t="s">
        <v>552</v>
      </c>
      <c r="B405" t="s">
        <v>145</v>
      </c>
      <c r="C405">
        <v>600000</v>
      </c>
      <c r="D405" t="str">
        <f t="shared" si="18"/>
        <v>2</v>
      </c>
      <c r="E405" t="str">
        <f t="shared" si="19"/>
        <v>2.99</v>
      </c>
      <c r="F405" t="str">
        <f t="shared" si="20"/>
        <v>2.99.04</v>
      </c>
    </row>
    <row r="406" spans="1:6" hidden="1" x14ac:dyDescent="0.25">
      <c r="A406" t="s">
        <v>553</v>
      </c>
      <c r="B406" t="s">
        <v>147</v>
      </c>
      <c r="C406">
        <v>1500000</v>
      </c>
      <c r="D406" t="str">
        <f t="shared" si="18"/>
        <v>2</v>
      </c>
      <c r="E406" t="str">
        <f t="shared" si="19"/>
        <v>2.99</v>
      </c>
      <c r="F406" t="str">
        <f t="shared" si="20"/>
        <v>2.99.05</v>
      </c>
    </row>
    <row r="407" spans="1:6" hidden="1" x14ac:dyDescent="0.25">
      <c r="A407" t="s">
        <v>554</v>
      </c>
      <c r="B407" t="s">
        <v>339</v>
      </c>
      <c r="C407">
        <v>404500</v>
      </c>
      <c r="D407" t="str">
        <f t="shared" si="18"/>
        <v>2</v>
      </c>
      <c r="E407" t="str">
        <f t="shared" si="19"/>
        <v>2.99</v>
      </c>
      <c r="F407" t="str">
        <f t="shared" si="20"/>
        <v>2.99.06</v>
      </c>
    </row>
    <row r="408" spans="1:6" hidden="1" x14ac:dyDescent="0.25">
      <c r="A408" t="s">
        <v>555</v>
      </c>
      <c r="B408" t="s">
        <v>556</v>
      </c>
      <c r="C408">
        <v>250000</v>
      </c>
      <c r="D408" t="str">
        <f t="shared" si="18"/>
        <v>2</v>
      </c>
      <c r="E408" t="str">
        <f t="shared" si="19"/>
        <v>2.99</v>
      </c>
      <c r="F408" t="str">
        <f t="shared" si="20"/>
        <v>2.99.07</v>
      </c>
    </row>
    <row r="409" spans="1:6" hidden="1" x14ac:dyDescent="0.25">
      <c r="A409" t="s">
        <v>557</v>
      </c>
      <c r="B409" t="s">
        <v>153</v>
      </c>
      <c r="C409">
        <v>250000</v>
      </c>
      <c r="D409" t="str">
        <f t="shared" si="18"/>
        <v>2</v>
      </c>
      <c r="E409" t="str">
        <f t="shared" si="19"/>
        <v>2.99</v>
      </c>
      <c r="F409" t="str">
        <f t="shared" si="20"/>
        <v>2.99.99</v>
      </c>
    </row>
    <row r="410" spans="1:6" x14ac:dyDescent="0.25">
      <c r="A410" t="s">
        <v>975</v>
      </c>
      <c r="B410" t="s">
        <v>873</v>
      </c>
      <c r="C410">
        <v>18633808</v>
      </c>
      <c r="D410" t="str">
        <f t="shared" si="18"/>
        <v>2</v>
      </c>
      <c r="E410" t="str">
        <f t="shared" si="19"/>
        <v>3.02</v>
      </c>
      <c r="F410" t="str">
        <f t="shared" si="20"/>
        <v>3.02.06</v>
      </c>
    </row>
    <row r="411" spans="1:6" hidden="1" x14ac:dyDescent="0.25">
      <c r="A411" t="s">
        <v>558</v>
      </c>
      <c r="B411" t="s">
        <v>559</v>
      </c>
      <c r="C411">
        <v>500000</v>
      </c>
      <c r="D411" t="str">
        <f t="shared" si="18"/>
        <v>2</v>
      </c>
      <c r="E411" t="str">
        <f t="shared" si="19"/>
        <v>5.01</v>
      </c>
      <c r="F411" t="str">
        <f t="shared" si="20"/>
        <v>5.01.01</v>
      </c>
    </row>
    <row r="412" spans="1:6" hidden="1" x14ac:dyDescent="0.25">
      <c r="A412" t="s">
        <v>560</v>
      </c>
      <c r="B412" t="s">
        <v>161</v>
      </c>
      <c r="C412">
        <v>2500000</v>
      </c>
      <c r="D412" t="str">
        <f t="shared" si="18"/>
        <v>2</v>
      </c>
      <c r="E412" t="str">
        <f t="shared" si="19"/>
        <v>5.01</v>
      </c>
      <c r="F412" t="str">
        <f t="shared" si="20"/>
        <v>5.01.03</v>
      </c>
    </row>
    <row r="413" spans="1:6" hidden="1" x14ac:dyDescent="0.25">
      <c r="A413" t="s">
        <v>561</v>
      </c>
      <c r="B413" t="s">
        <v>163</v>
      </c>
      <c r="C413">
        <v>2500000</v>
      </c>
      <c r="D413" t="str">
        <f t="shared" si="18"/>
        <v>2</v>
      </c>
      <c r="E413" t="str">
        <f t="shared" si="19"/>
        <v>5.01</v>
      </c>
      <c r="F413" t="str">
        <f t="shared" si="20"/>
        <v>5.01.04</v>
      </c>
    </row>
    <row r="414" spans="1:6" hidden="1" x14ac:dyDescent="0.25">
      <c r="A414" t="s">
        <v>562</v>
      </c>
      <c r="B414" t="s">
        <v>165</v>
      </c>
      <c r="C414">
        <v>1000001</v>
      </c>
      <c r="D414" t="str">
        <f t="shared" si="18"/>
        <v>2</v>
      </c>
      <c r="E414" t="str">
        <f t="shared" si="19"/>
        <v>5.01</v>
      </c>
      <c r="F414" t="str">
        <f t="shared" si="20"/>
        <v>5.01.05</v>
      </c>
    </row>
    <row r="415" spans="1:6" hidden="1" x14ac:dyDescent="0.25">
      <c r="A415" t="s">
        <v>563</v>
      </c>
      <c r="B415" t="s">
        <v>428</v>
      </c>
      <c r="C415">
        <v>500000</v>
      </c>
      <c r="D415" t="str">
        <f t="shared" si="18"/>
        <v>2</v>
      </c>
      <c r="E415" t="str">
        <f t="shared" si="19"/>
        <v>5.01</v>
      </c>
      <c r="F415" t="str">
        <f t="shared" si="20"/>
        <v>5.01.99</v>
      </c>
    </row>
    <row r="416" spans="1:6" hidden="1" x14ac:dyDescent="0.25">
      <c r="A416" t="s">
        <v>976</v>
      </c>
      <c r="B416" t="s">
        <v>803</v>
      </c>
      <c r="C416">
        <v>377130</v>
      </c>
      <c r="D416" t="str">
        <f t="shared" si="18"/>
        <v>2</v>
      </c>
      <c r="E416" t="str">
        <f t="shared" si="19"/>
        <v>6.03</v>
      </c>
      <c r="F416" t="str">
        <f t="shared" si="20"/>
        <v>6.03.01</v>
      </c>
    </row>
    <row r="417" spans="1:6" hidden="1" x14ac:dyDescent="0.25">
      <c r="A417" t="s">
        <v>977</v>
      </c>
      <c r="B417" t="s">
        <v>804</v>
      </c>
      <c r="C417">
        <v>188565</v>
      </c>
      <c r="D417" t="str">
        <f t="shared" si="18"/>
        <v>2</v>
      </c>
      <c r="E417" t="str">
        <f t="shared" si="19"/>
        <v>6.03</v>
      </c>
      <c r="F417" t="str">
        <f t="shared" si="20"/>
        <v>6.03.99</v>
      </c>
    </row>
    <row r="418" spans="1:6" hidden="1" x14ac:dyDescent="0.25">
      <c r="A418" t="s">
        <v>978</v>
      </c>
      <c r="B418" t="s">
        <v>878</v>
      </c>
      <c r="C418">
        <v>9000000</v>
      </c>
      <c r="D418" t="str">
        <f t="shared" si="18"/>
        <v>2</v>
      </c>
      <c r="E418" t="str">
        <f t="shared" si="19"/>
        <v>8.02</v>
      </c>
      <c r="F418" t="str">
        <f t="shared" si="20"/>
        <v>8.02.06</v>
      </c>
    </row>
    <row r="419" spans="1:6" hidden="1" x14ac:dyDescent="0.25">
      <c r="A419" t="s">
        <v>565</v>
      </c>
      <c r="B419" t="s">
        <v>121</v>
      </c>
      <c r="C419">
        <v>500000</v>
      </c>
      <c r="D419" t="str">
        <f t="shared" si="18"/>
        <v>2</v>
      </c>
      <c r="E419" t="str">
        <f t="shared" si="19"/>
        <v>2.03</v>
      </c>
      <c r="F419" t="str">
        <f t="shared" si="20"/>
        <v>2.03.02</v>
      </c>
    </row>
    <row r="420" spans="1:6" hidden="1" x14ac:dyDescent="0.25">
      <c r="A420" t="s">
        <v>979</v>
      </c>
      <c r="B420" t="s">
        <v>766</v>
      </c>
      <c r="C420">
        <v>33197820</v>
      </c>
      <c r="D420" t="str">
        <f t="shared" si="18"/>
        <v>2</v>
      </c>
      <c r="E420" t="str">
        <f t="shared" si="19"/>
        <v>0.01</v>
      </c>
      <c r="F420" t="str">
        <f t="shared" si="20"/>
        <v>0.01.01</v>
      </c>
    </row>
    <row r="421" spans="1:6" hidden="1" x14ac:dyDescent="0.25">
      <c r="A421" t="s">
        <v>980</v>
      </c>
      <c r="B421" t="s">
        <v>843</v>
      </c>
      <c r="C421">
        <v>300000</v>
      </c>
      <c r="D421" t="str">
        <f t="shared" si="18"/>
        <v>2</v>
      </c>
      <c r="E421" t="str">
        <f t="shared" si="19"/>
        <v>0.01</v>
      </c>
      <c r="F421" t="str">
        <f t="shared" si="20"/>
        <v>0.01.05</v>
      </c>
    </row>
    <row r="422" spans="1:6" hidden="1" x14ac:dyDescent="0.25">
      <c r="A422" t="s">
        <v>981</v>
      </c>
      <c r="B422" t="s">
        <v>771</v>
      </c>
      <c r="C422">
        <v>300000</v>
      </c>
      <c r="D422" t="str">
        <f t="shared" si="18"/>
        <v>2</v>
      </c>
      <c r="E422" t="str">
        <f t="shared" si="19"/>
        <v>0.02</v>
      </c>
      <c r="F422" t="str">
        <f t="shared" si="20"/>
        <v>0.02.01</v>
      </c>
    </row>
    <row r="423" spans="1:6" hidden="1" x14ac:dyDescent="0.25">
      <c r="A423" t="s">
        <v>982</v>
      </c>
      <c r="B423" t="s">
        <v>778</v>
      </c>
      <c r="C423">
        <v>4385809</v>
      </c>
      <c r="D423" t="str">
        <f t="shared" si="18"/>
        <v>2</v>
      </c>
      <c r="E423" t="str">
        <f t="shared" si="19"/>
        <v>0.03</v>
      </c>
      <c r="F423" t="str">
        <f t="shared" si="20"/>
        <v>0.03.01</v>
      </c>
    </row>
    <row r="424" spans="1:6" hidden="1" x14ac:dyDescent="0.25">
      <c r="A424" t="s">
        <v>983</v>
      </c>
      <c r="B424" t="s">
        <v>780</v>
      </c>
      <c r="C424">
        <v>3915772</v>
      </c>
      <c r="D424" t="str">
        <f t="shared" si="18"/>
        <v>2</v>
      </c>
      <c r="E424" t="str">
        <f t="shared" si="19"/>
        <v>0.03</v>
      </c>
      <c r="F424" t="str">
        <f t="shared" si="20"/>
        <v>0.03.03</v>
      </c>
    </row>
    <row r="425" spans="1:6" hidden="1" x14ac:dyDescent="0.25">
      <c r="A425" t="s">
        <v>984</v>
      </c>
      <c r="B425" t="s">
        <v>781</v>
      </c>
      <c r="C425">
        <v>3614670</v>
      </c>
      <c r="D425" t="str">
        <f t="shared" si="18"/>
        <v>2</v>
      </c>
      <c r="E425" t="str">
        <f t="shared" si="19"/>
        <v>0.03</v>
      </c>
      <c r="F425" t="str">
        <f t="shared" si="20"/>
        <v>0.03.04</v>
      </c>
    </row>
    <row r="426" spans="1:6" hidden="1" x14ac:dyDescent="0.25">
      <c r="A426" t="s">
        <v>985</v>
      </c>
      <c r="B426" t="s">
        <v>991</v>
      </c>
      <c r="C426">
        <v>5209770</v>
      </c>
      <c r="D426" t="str">
        <f t="shared" si="18"/>
        <v>2</v>
      </c>
      <c r="E426" t="str">
        <f t="shared" si="19"/>
        <v>0.03</v>
      </c>
      <c r="F426" t="str">
        <f t="shared" si="20"/>
        <v>0.03.99</v>
      </c>
    </row>
    <row r="427" spans="1:6" hidden="1" x14ac:dyDescent="0.25">
      <c r="A427" t="s">
        <v>986</v>
      </c>
      <c r="B427" t="s">
        <v>784</v>
      </c>
      <c r="C427">
        <v>4348246</v>
      </c>
      <c r="D427" t="str">
        <f t="shared" si="18"/>
        <v>2</v>
      </c>
      <c r="E427" t="str">
        <f t="shared" si="19"/>
        <v>0.04</v>
      </c>
      <c r="F427" t="str">
        <f t="shared" si="20"/>
        <v>0.04.01</v>
      </c>
    </row>
    <row r="428" spans="1:6" hidden="1" x14ac:dyDescent="0.25">
      <c r="A428" t="s">
        <v>987</v>
      </c>
      <c r="B428" t="s">
        <v>785</v>
      </c>
      <c r="C428">
        <v>235040</v>
      </c>
      <c r="D428" t="str">
        <f t="shared" si="18"/>
        <v>2</v>
      </c>
      <c r="E428" t="str">
        <f t="shared" si="19"/>
        <v>0.04</v>
      </c>
      <c r="F428" t="str">
        <f t="shared" si="20"/>
        <v>0.04.05</v>
      </c>
    </row>
    <row r="429" spans="1:6" hidden="1" x14ac:dyDescent="0.25">
      <c r="A429" t="s">
        <v>988</v>
      </c>
      <c r="B429" t="s">
        <v>789</v>
      </c>
      <c r="C429">
        <v>2547837</v>
      </c>
      <c r="D429" t="str">
        <f t="shared" si="18"/>
        <v>2</v>
      </c>
      <c r="E429" t="str">
        <f t="shared" si="19"/>
        <v>0.05</v>
      </c>
      <c r="F429" t="str">
        <f t="shared" si="20"/>
        <v>0.05.01</v>
      </c>
    </row>
    <row r="430" spans="1:6" hidden="1" x14ac:dyDescent="0.25">
      <c r="A430" t="s">
        <v>989</v>
      </c>
      <c r="B430" t="s">
        <v>790</v>
      </c>
      <c r="C430">
        <v>1410242</v>
      </c>
      <c r="D430" t="str">
        <f t="shared" si="18"/>
        <v>2</v>
      </c>
      <c r="E430" t="str">
        <f t="shared" si="19"/>
        <v>0.05</v>
      </c>
      <c r="F430" t="str">
        <f t="shared" si="20"/>
        <v>0.05.02</v>
      </c>
    </row>
    <row r="431" spans="1:6" hidden="1" x14ac:dyDescent="0.25">
      <c r="A431" t="s">
        <v>990</v>
      </c>
      <c r="B431" t="s">
        <v>791</v>
      </c>
      <c r="C431">
        <v>705121</v>
      </c>
      <c r="D431" t="str">
        <f t="shared" si="18"/>
        <v>2</v>
      </c>
      <c r="E431" t="str">
        <f t="shared" si="19"/>
        <v>0.05</v>
      </c>
      <c r="F431" t="str">
        <f t="shared" si="20"/>
        <v>0.05.03</v>
      </c>
    </row>
    <row r="432" spans="1:6" hidden="1" x14ac:dyDescent="0.25">
      <c r="A432" t="s">
        <v>566</v>
      </c>
      <c r="B432" t="s">
        <v>203</v>
      </c>
      <c r="C432">
        <v>170000</v>
      </c>
      <c r="D432" t="str">
        <f t="shared" si="18"/>
        <v>2</v>
      </c>
      <c r="E432" t="str">
        <f t="shared" si="19"/>
        <v>1.01</v>
      </c>
      <c r="F432" t="str">
        <f t="shared" si="20"/>
        <v>1.01.03</v>
      </c>
    </row>
    <row r="433" spans="1:6" hidden="1" x14ac:dyDescent="0.25">
      <c r="A433" t="s">
        <v>992</v>
      </c>
      <c r="B433" t="s">
        <v>470</v>
      </c>
      <c r="C433">
        <v>200000</v>
      </c>
      <c r="D433" t="str">
        <f t="shared" si="18"/>
        <v>2</v>
      </c>
      <c r="E433" t="str">
        <f t="shared" si="19"/>
        <v>1.01</v>
      </c>
      <c r="F433" t="str">
        <f t="shared" si="20"/>
        <v>1.01.04</v>
      </c>
    </row>
    <row r="434" spans="1:6" hidden="1" x14ac:dyDescent="0.25">
      <c r="A434" t="s">
        <v>567</v>
      </c>
      <c r="B434" t="s">
        <v>33</v>
      </c>
      <c r="C434">
        <v>200000</v>
      </c>
      <c r="D434" t="str">
        <f t="shared" si="18"/>
        <v>2</v>
      </c>
      <c r="E434" t="str">
        <f t="shared" si="19"/>
        <v>1.03</v>
      </c>
      <c r="F434" t="str">
        <f t="shared" si="20"/>
        <v>1.03.01</v>
      </c>
    </row>
    <row r="435" spans="1:6" hidden="1" x14ac:dyDescent="0.25">
      <c r="A435" t="s">
        <v>568</v>
      </c>
      <c r="B435" t="s">
        <v>35</v>
      </c>
      <c r="C435">
        <v>200000</v>
      </c>
      <c r="D435" t="str">
        <f t="shared" si="18"/>
        <v>2</v>
      </c>
      <c r="E435" t="str">
        <f t="shared" si="19"/>
        <v>1.03</v>
      </c>
      <c r="F435" t="str">
        <f t="shared" si="20"/>
        <v>1.03.02</v>
      </c>
    </row>
    <row r="436" spans="1:6" hidden="1" x14ac:dyDescent="0.25">
      <c r="A436" t="s">
        <v>993</v>
      </c>
      <c r="B436" t="s">
        <v>55</v>
      </c>
      <c r="C436">
        <v>500000</v>
      </c>
      <c r="D436" t="str">
        <f t="shared" si="18"/>
        <v>2</v>
      </c>
      <c r="E436" t="str">
        <f t="shared" si="19"/>
        <v>1.04</v>
      </c>
      <c r="F436" t="str">
        <f t="shared" si="20"/>
        <v>1.04.06</v>
      </c>
    </row>
    <row r="437" spans="1:6" hidden="1" x14ac:dyDescent="0.25">
      <c r="A437" t="s">
        <v>569</v>
      </c>
      <c r="B437" t="s">
        <v>57</v>
      </c>
      <c r="C437">
        <v>400000</v>
      </c>
      <c r="D437" t="str">
        <f t="shared" si="18"/>
        <v>2</v>
      </c>
      <c r="E437" t="str">
        <f t="shared" si="19"/>
        <v>1.04</v>
      </c>
      <c r="F437" t="str">
        <f t="shared" si="20"/>
        <v>1.04.99</v>
      </c>
    </row>
    <row r="438" spans="1:6" hidden="1" x14ac:dyDescent="0.25">
      <c r="A438" t="s">
        <v>570</v>
      </c>
      <c r="B438" t="s">
        <v>67</v>
      </c>
      <c r="C438">
        <v>2140161</v>
      </c>
      <c r="D438" t="str">
        <f t="shared" si="18"/>
        <v>2</v>
      </c>
      <c r="E438" t="str">
        <f t="shared" si="19"/>
        <v>1.06</v>
      </c>
      <c r="F438" t="str">
        <f t="shared" si="20"/>
        <v>1.06.01</v>
      </c>
    </row>
    <row r="439" spans="1:6" hidden="1" x14ac:dyDescent="0.25">
      <c r="A439" t="s">
        <v>994</v>
      </c>
      <c r="B439" t="s">
        <v>71</v>
      </c>
      <c r="C439">
        <v>500000</v>
      </c>
      <c r="D439" t="str">
        <f t="shared" si="18"/>
        <v>2</v>
      </c>
      <c r="E439" t="str">
        <f t="shared" si="19"/>
        <v>1.07</v>
      </c>
      <c r="F439" t="str">
        <f t="shared" si="20"/>
        <v>1.07.01</v>
      </c>
    </row>
    <row r="440" spans="1:6" hidden="1" x14ac:dyDescent="0.25">
      <c r="A440" t="s">
        <v>571</v>
      </c>
      <c r="B440" t="s">
        <v>81</v>
      </c>
      <c r="C440">
        <v>800000</v>
      </c>
      <c r="D440" t="str">
        <f t="shared" si="18"/>
        <v>2</v>
      </c>
      <c r="E440" t="str">
        <f t="shared" si="19"/>
        <v>1.08</v>
      </c>
      <c r="F440" t="str">
        <f t="shared" si="20"/>
        <v>1.08.05</v>
      </c>
    </row>
    <row r="441" spans="1:6" hidden="1" x14ac:dyDescent="0.25">
      <c r="A441" t="s">
        <v>572</v>
      </c>
      <c r="B441" t="s">
        <v>83</v>
      </c>
      <c r="C441">
        <v>100000</v>
      </c>
      <c r="D441" t="str">
        <f t="shared" si="18"/>
        <v>2</v>
      </c>
      <c r="E441" t="str">
        <f t="shared" si="19"/>
        <v>1.08</v>
      </c>
      <c r="F441" t="str">
        <f t="shared" si="20"/>
        <v>1.08.06</v>
      </c>
    </row>
    <row r="442" spans="1:6" hidden="1" x14ac:dyDescent="0.25">
      <c r="A442" t="s">
        <v>573</v>
      </c>
      <c r="B442" t="s">
        <v>93</v>
      </c>
      <c r="C442">
        <v>700000</v>
      </c>
      <c r="D442" t="str">
        <f t="shared" si="18"/>
        <v>2</v>
      </c>
      <c r="E442" t="str">
        <f t="shared" si="19"/>
        <v>1.09</v>
      </c>
      <c r="F442" t="str">
        <f t="shared" si="20"/>
        <v>1.09.99</v>
      </c>
    </row>
    <row r="443" spans="1:6" hidden="1" x14ac:dyDescent="0.25">
      <c r="A443" t="s">
        <v>574</v>
      </c>
      <c r="B443" t="s">
        <v>103</v>
      </c>
      <c r="C443">
        <v>2500000</v>
      </c>
      <c r="D443" t="str">
        <f t="shared" si="18"/>
        <v>2</v>
      </c>
      <c r="E443" t="str">
        <f t="shared" si="19"/>
        <v>2.01</v>
      </c>
      <c r="F443" t="str">
        <f t="shared" si="20"/>
        <v>2.01.01</v>
      </c>
    </row>
    <row r="444" spans="1:6" hidden="1" x14ac:dyDescent="0.25">
      <c r="A444" t="s">
        <v>575</v>
      </c>
      <c r="B444" t="s">
        <v>137</v>
      </c>
      <c r="C444">
        <v>813098</v>
      </c>
      <c r="D444" t="str">
        <f t="shared" si="18"/>
        <v>2</v>
      </c>
      <c r="E444" t="str">
        <f t="shared" si="19"/>
        <v>2.04</v>
      </c>
      <c r="F444" t="str">
        <f t="shared" si="20"/>
        <v>2.04.02</v>
      </c>
    </row>
    <row r="445" spans="1:6" hidden="1" x14ac:dyDescent="0.25">
      <c r="A445" t="s">
        <v>576</v>
      </c>
      <c r="B445" t="s">
        <v>143</v>
      </c>
      <c r="C445">
        <v>200000</v>
      </c>
      <c r="D445" t="str">
        <f t="shared" si="18"/>
        <v>2</v>
      </c>
      <c r="E445" t="str">
        <f t="shared" si="19"/>
        <v>2.99</v>
      </c>
      <c r="F445" t="str">
        <f t="shared" si="20"/>
        <v>2.99.03</v>
      </c>
    </row>
    <row r="446" spans="1:6" hidden="1" x14ac:dyDescent="0.25">
      <c r="A446" t="s">
        <v>577</v>
      </c>
      <c r="B446" t="s">
        <v>145</v>
      </c>
      <c r="C446">
        <v>1000000</v>
      </c>
      <c r="D446" t="str">
        <f t="shared" si="18"/>
        <v>2</v>
      </c>
      <c r="E446" t="str">
        <f t="shared" si="19"/>
        <v>2.99</v>
      </c>
      <c r="F446" t="str">
        <f t="shared" si="20"/>
        <v>2.99.04</v>
      </c>
    </row>
    <row r="447" spans="1:6" hidden="1" x14ac:dyDescent="0.25">
      <c r="A447" t="s">
        <v>578</v>
      </c>
      <c r="B447" t="s">
        <v>339</v>
      </c>
      <c r="C447">
        <v>1300000</v>
      </c>
      <c r="D447" t="str">
        <f t="shared" si="18"/>
        <v>2</v>
      </c>
      <c r="E447" t="str">
        <f t="shared" si="19"/>
        <v>2.99</v>
      </c>
      <c r="F447" t="str">
        <f t="shared" si="20"/>
        <v>2.99.06</v>
      </c>
    </row>
    <row r="448" spans="1:6" hidden="1" x14ac:dyDescent="0.25">
      <c r="A448" t="s">
        <v>579</v>
      </c>
      <c r="B448" t="s">
        <v>161</v>
      </c>
      <c r="C448">
        <v>500000</v>
      </c>
      <c r="D448" t="str">
        <f t="shared" si="18"/>
        <v>2</v>
      </c>
      <c r="E448" t="str">
        <f t="shared" si="19"/>
        <v>5.01</v>
      </c>
      <c r="F448" t="str">
        <f t="shared" si="20"/>
        <v>5.01.03</v>
      </c>
    </row>
    <row r="449" spans="1:6" hidden="1" x14ac:dyDescent="0.25">
      <c r="A449" t="s">
        <v>995</v>
      </c>
      <c r="B449" t="s">
        <v>803</v>
      </c>
      <c r="C449">
        <v>470081</v>
      </c>
      <c r="D449" t="str">
        <f t="shared" si="18"/>
        <v>2</v>
      </c>
      <c r="E449" t="str">
        <f t="shared" si="19"/>
        <v>6.03</v>
      </c>
      <c r="F449" t="str">
        <f t="shared" si="20"/>
        <v>6.03.01</v>
      </c>
    </row>
    <row r="450" spans="1:6" hidden="1" x14ac:dyDescent="0.25">
      <c r="A450" t="s">
        <v>996</v>
      </c>
      <c r="B450" t="s">
        <v>804</v>
      </c>
      <c r="C450">
        <v>235040</v>
      </c>
      <c r="D450" t="str">
        <f t="shared" ref="D450:D513" si="21">+MID(A450,4,1)</f>
        <v>2</v>
      </c>
      <c r="E450" t="str">
        <f t="shared" ref="E450:E515" si="22">+MID(A450,9,4)</f>
        <v>6.03</v>
      </c>
      <c r="F450" t="str">
        <f t="shared" ref="F450:F515" si="23">+MID(A450,9,7)</f>
        <v>6.03.99</v>
      </c>
    </row>
    <row r="451" spans="1:6" hidden="1" x14ac:dyDescent="0.25">
      <c r="A451" t="s">
        <v>997</v>
      </c>
      <c r="B451" t="s">
        <v>766</v>
      </c>
      <c r="C451">
        <v>7583724</v>
      </c>
      <c r="D451" t="str">
        <f t="shared" si="21"/>
        <v>2</v>
      </c>
      <c r="E451" t="str">
        <f t="shared" si="22"/>
        <v>0.01</v>
      </c>
      <c r="F451" t="str">
        <f t="shared" si="23"/>
        <v>0.01.01</v>
      </c>
    </row>
    <row r="452" spans="1:6" hidden="1" x14ac:dyDescent="0.25">
      <c r="A452" t="s">
        <v>998</v>
      </c>
      <c r="B452" t="s">
        <v>778</v>
      </c>
      <c r="C452">
        <v>2195004</v>
      </c>
      <c r="D452" t="str">
        <f t="shared" si="21"/>
        <v>2</v>
      </c>
      <c r="E452" t="str">
        <f t="shared" si="22"/>
        <v>0.03</v>
      </c>
      <c r="F452" t="str">
        <f t="shared" si="23"/>
        <v>0.03.01</v>
      </c>
    </row>
    <row r="453" spans="1:6" hidden="1" x14ac:dyDescent="0.25">
      <c r="A453" t="s">
        <v>999</v>
      </c>
      <c r="B453" t="s">
        <v>780</v>
      </c>
      <c r="C453">
        <v>882422</v>
      </c>
      <c r="D453" t="str">
        <f t="shared" si="21"/>
        <v>2</v>
      </c>
      <c r="E453" t="str">
        <f t="shared" si="22"/>
        <v>0.03</v>
      </c>
      <c r="F453" t="str">
        <f t="shared" si="23"/>
        <v>0.03.03</v>
      </c>
    </row>
    <row r="454" spans="1:6" hidden="1" x14ac:dyDescent="0.25">
      <c r="A454" t="s">
        <v>1000</v>
      </c>
      <c r="B454" t="s">
        <v>781</v>
      </c>
      <c r="C454">
        <v>814568</v>
      </c>
      <c r="D454" t="str">
        <f t="shared" si="21"/>
        <v>2</v>
      </c>
      <c r="E454" t="str">
        <f t="shared" si="22"/>
        <v>0.03</v>
      </c>
      <c r="F454" t="str">
        <f t="shared" si="23"/>
        <v>0.03.04</v>
      </c>
    </row>
    <row r="455" spans="1:6" hidden="1" x14ac:dyDescent="0.25">
      <c r="A455" t="s">
        <v>1001</v>
      </c>
      <c r="B455" t="s">
        <v>784</v>
      </c>
      <c r="C455">
        <v>979880</v>
      </c>
      <c r="D455" t="str">
        <f t="shared" si="21"/>
        <v>2</v>
      </c>
      <c r="E455" t="str">
        <f t="shared" si="22"/>
        <v>0.04</v>
      </c>
      <c r="F455" t="str">
        <f t="shared" si="23"/>
        <v>0.04.01</v>
      </c>
    </row>
    <row r="456" spans="1:6" hidden="1" x14ac:dyDescent="0.25">
      <c r="A456" t="s">
        <v>1002</v>
      </c>
      <c r="B456" t="s">
        <v>785</v>
      </c>
      <c r="C456">
        <v>52966</v>
      </c>
      <c r="D456" t="str">
        <f t="shared" si="21"/>
        <v>2</v>
      </c>
      <c r="E456" t="str">
        <f t="shared" si="22"/>
        <v>0.04</v>
      </c>
      <c r="F456" t="str">
        <f t="shared" si="23"/>
        <v>0.04.05</v>
      </c>
    </row>
    <row r="457" spans="1:6" hidden="1" x14ac:dyDescent="0.25">
      <c r="A457" t="s">
        <v>1003</v>
      </c>
      <c r="B457" t="s">
        <v>789</v>
      </c>
      <c r="C457">
        <v>574157</v>
      </c>
      <c r="D457" t="str">
        <f t="shared" si="21"/>
        <v>2</v>
      </c>
      <c r="E457" t="str">
        <f t="shared" si="22"/>
        <v>0.05</v>
      </c>
      <c r="F457" t="str">
        <f t="shared" si="23"/>
        <v>0.05.01</v>
      </c>
    </row>
    <row r="458" spans="1:6" hidden="1" x14ac:dyDescent="0.25">
      <c r="A458" t="s">
        <v>1004</v>
      </c>
      <c r="B458" t="s">
        <v>790</v>
      </c>
      <c r="C458">
        <v>317799</v>
      </c>
      <c r="D458" t="str">
        <f t="shared" si="21"/>
        <v>2</v>
      </c>
      <c r="E458" t="str">
        <f t="shared" si="22"/>
        <v>0.05</v>
      </c>
      <c r="F458" t="str">
        <f t="shared" si="23"/>
        <v>0.05.02</v>
      </c>
    </row>
    <row r="459" spans="1:6" hidden="1" x14ac:dyDescent="0.25">
      <c r="A459" t="s">
        <v>1005</v>
      </c>
      <c r="B459" t="s">
        <v>791</v>
      </c>
      <c r="C459">
        <v>158899</v>
      </c>
      <c r="D459" t="str">
        <f t="shared" si="21"/>
        <v>2</v>
      </c>
      <c r="E459" t="str">
        <f t="shared" si="22"/>
        <v>0.05</v>
      </c>
      <c r="F459" t="str">
        <f t="shared" si="23"/>
        <v>0.05.03</v>
      </c>
    </row>
    <row r="460" spans="1:6" hidden="1" x14ac:dyDescent="0.25">
      <c r="A460" t="s">
        <v>580</v>
      </c>
      <c r="B460" t="s">
        <v>203</v>
      </c>
      <c r="C460">
        <v>170000</v>
      </c>
      <c r="D460" t="str">
        <f t="shared" si="21"/>
        <v>2</v>
      </c>
      <c r="E460" t="str">
        <f t="shared" si="22"/>
        <v>1.01</v>
      </c>
      <c r="F460" t="str">
        <f t="shared" si="23"/>
        <v>1.01.03</v>
      </c>
    </row>
    <row r="461" spans="1:6" hidden="1" x14ac:dyDescent="0.25">
      <c r="A461" t="s">
        <v>581</v>
      </c>
      <c r="B461" t="s">
        <v>33</v>
      </c>
      <c r="C461">
        <v>200000</v>
      </c>
      <c r="D461" t="str">
        <f t="shared" si="21"/>
        <v>2</v>
      </c>
      <c r="E461" t="str">
        <f t="shared" si="22"/>
        <v>1.03</v>
      </c>
      <c r="F461" t="str">
        <f t="shared" si="23"/>
        <v>1.03.01</v>
      </c>
    </row>
    <row r="462" spans="1:6" hidden="1" x14ac:dyDescent="0.25">
      <c r="A462" t="s">
        <v>1006</v>
      </c>
      <c r="B462" t="s">
        <v>1007</v>
      </c>
      <c r="C462">
        <v>35000</v>
      </c>
      <c r="D462" t="str">
        <f t="shared" si="21"/>
        <v>2</v>
      </c>
      <c r="E462" t="str">
        <f t="shared" si="22"/>
        <v>1.03</v>
      </c>
      <c r="F462" t="str">
        <f t="shared" si="23"/>
        <v>1.03.07</v>
      </c>
    </row>
    <row r="463" spans="1:6" hidden="1" x14ac:dyDescent="0.25">
      <c r="A463" t="s">
        <v>1008</v>
      </c>
      <c r="B463" t="s">
        <v>1009</v>
      </c>
      <c r="C463">
        <v>100000</v>
      </c>
      <c r="D463" t="str">
        <f t="shared" si="21"/>
        <v>2</v>
      </c>
      <c r="E463" t="str">
        <f t="shared" si="22"/>
        <v>1.04</v>
      </c>
      <c r="F463" t="str">
        <f t="shared" si="23"/>
        <v>1.04.99</v>
      </c>
    </row>
    <row r="464" spans="1:6" hidden="1" x14ac:dyDescent="0.25">
      <c r="A464" t="s">
        <v>582</v>
      </c>
      <c r="B464" t="s">
        <v>67</v>
      </c>
      <c r="C464">
        <v>211866</v>
      </c>
      <c r="D464" t="str">
        <f t="shared" si="21"/>
        <v>2</v>
      </c>
      <c r="E464" t="str">
        <f t="shared" si="22"/>
        <v>1.06</v>
      </c>
      <c r="F464" t="str">
        <f t="shared" si="23"/>
        <v>1.06.01</v>
      </c>
    </row>
    <row r="465" spans="1:6" hidden="1" x14ac:dyDescent="0.25">
      <c r="A465" t="s">
        <v>1010</v>
      </c>
      <c r="B465" t="s">
        <v>71</v>
      </c>
      <c r="C465">
        <v>50000</v>
      </c>
      <c r="D465" t="str">
        <f t="shared" si="21"/>
        <v>2</v>
      </c>
      <c r="E465" t="str">
        <f t="shared" si="22"/>
        <v>1.07</v>
      </c>
      <c r="F465" t="str">
        <f t="shared" si="23"/>
        <v>1.07.01</v>
      </c>
    </row>
    <row r="466" spans="1:6" hidden="1" x14ac:dyDescent="0.25">
      <c r="A466" t="s">
        <v>585</v>
      </c>
      <c r="B466" t="s">
        <v>586</v>
      </c>
      <c r="C466">
        <v>100000</v>
      </c>
      <c r="D466" t="str">
        <f t="shared" si="21"/>
        <v>2</v>
      </c>
      <c r="E466" t="str">
        <f t="shared" si="22"/>
        <v>1.08</v>
      </c>
      <c r="F466" t="str">
        <f t="shared" si="23"/>
        <v>1.08.08</v>
      </c>
    </row>
    <row r="467" spans="1:6" hidden="1" x14ac:dyDescent="0.25">
      <c r="A467" t="s">
        <v>587</v>
      </c>
      <c r="B467" t="s">
        <v>107</v>
      </c>
      <c r="C467">
        <v>200000</v>
      </c>
      <c r="D467" t="str">
        <f t="shared" si="21"/>
        <v>2</v>
      </c>
      <c r="E467" t="str">
        <f t="shared" si="22"/>
        <v>2.01</v>
      </c>
      <c r="F467" t="str">
        <f t="shared" si="23"/>
        <v>2.01.04</v>
      </c>
    </row>
    <row r="468" spans="1:6" hidden="1" x14ac:dyDescent="0.25">
      <c r="A468" t="s">
        <v>588</v>
      </c>
      <c r="B468" t="s">
        <v>589</v>
      </c>
      <c r="C468">
        <v>302000</v>
      </c>
      <c r="D468" t="str">
        <f t="shared" si="21"/>
        <v>2</v>
      </c>
      <c r="E468" t="str">
        <f t="shared" si="22"/>
        <v>2.03</v>
      </c>
      <c r="F468" t="str">
        <f t="shared" si="23"/>
        <v>2.03.01</v>
      </c>
    </row>
    <row r="469" spans="1:6" hidden="1" x14ac:dyDescent="0.25">
      <c r="A469" t="s">
        <v>1011</v>
      </c>
      <c r="B469" t="s">
        <v>618</v>
      </c>
      <c r="C469">
        <v>300000</v>
      </c>
      <c r="D469" t="str">
        <f t="shared" si="21"/>
        <v>2</v>
      </c>
      <c r="E469" t="str">
        <f t="shared" si="22"/>
        <v>2.03</v>
      </c>
      <c r="F469" t="str">
        <f t="shared" si="23"/>
        <v>2.03.06</v>
      </c>
    </row>
    <row r="470" spans="1:6" hidden="1" x14ac:dyDescent="0.25">
      <c r="A470" t="s">
        <v>591</v>
      </c>
      <c r="B470" t="s">
        <v>418</v>
      </c>
      <c r="C470">
        <v>10472</v>
      </c>
      <c r="D470" t="str">
        <f t="shared" si="21"/>
        <v>2</v>
      </c>
      <c r="E470" t="str">
        <f t="shared" si="22"/>
        <v>2.99</v>
      </c>
      <c r="F470" t="str">
        <f t="shared" si="23"/>
        <v>2.99.01</v>
      </c>
    </row>
    <row r="471" spans="1:6" hidden="1" x14ac:dyDescent="0.25">
      <c r="A471" t="s">
        <v>592</v>
      </c>
      <c r="B471" t="s">
        <v>143</v>
      </c>
      <c r="C471">
        <v>250000</v>
      </c>
      <c r="D471" t="str">
        <f t="shared" si="21"/>
        <v>2</v>
      </c>
      <c r="E471" t="str">
        <f t="shared" si="22"/>
        <v>2.99</v>
      </c>
      <c r="F471" t="str">
        <f t="shared" si="23"/>
        <v>2.99.03</v>
      </c>
    </row>
    <row r="472" spans="1:6" hidden="1" x14ac:dyDescent="0.25">
      <c r="A472" t="s">
        <v>593</v>
      </c>
      <c r="B472" t="s">
        <v>145</v>
      </c>
      <c r="C472">
        <v>601650</v>
      </c>
      <c r="D472" t="str">
        <f t="shared" si="21"/>
        <v>2</v>
      </c>
      <c r="E472" t="str">
        <f t="shared" si="22"/>
        <v>2.99</v>
      </c>
      <c r="F472" t="str">
        <f t="shared" si="23"/>
        <v>2.99.04</v>
      </c>
    </row>
    <row r="473" spans="1:6" hidden="1" x14ac:dyDescent="0.25">
      <c r="A473" t="s">
        <v>1012</v>
      </c>
      <c r="B473" t="s">
        <v>147</v>
      </c>
      <c r="C473">
        <v>500000</v>
      </c>
      <c r="D473" t="str">
        <f t="shared" si="21"/>
        <v>2</v>
      </c>
      <c r="E473" t="str">
        <f t="shared" si="22"/>
        <v>2.99</v>
      </c>
      <c r="F473" t="str">
        <f t="shared" si="23"/>
        <v>2.99.05</v>
      </c>
    </row>
    <row r="474" spans="1:6" hidden="1" x14ac:dyDescent="0.25">
      <c r="A474" t="s">
        <v>1013</v>
      </c>
      <c r="B474" t="s">
        <v>803</v>
      </c>
      <c r="C474">
        <v>105933</v>
      </c>
      <c r="D474" t="str">
        <f t="shared" si="21"/>
        <v>2</v>
      </c>
      <c r="E474" t="str">
        <f t="shared" si="22"/>
        <v>6.03</v>
      </c>
      <c r="F474" t="str">
        <f t="shared" si="23"/>
        <v>6.03.01</v>
      </c>
    </row>
    <row r="475" spans="1:6" hidden="1" x14ac:dyDescent="0.25">
      <c r="A475" t="s">
        <v>1014</v>
      </c>
      <c r="B475" t="s">
        <v>804</v>
      </c>
      <c r="C475">
        <v>52966</v>
      </c>
      <c r="D475" t="str">
        <f t="shared" si="21"/>
        <v>2</v>
      </c>
      <c r="E475" t="str">
        <f t="shared" si="22"/>
        <v>6.03</v>
      </c>
      <c r="F475" t="str">
        <f t="shared" si="23"/>
        <v>6.03.99</v>
      </c>
    </row>
    <row r="476" spans="1:6" hidden="1" x14ac:dyDescent="0.25">
      <c r="A476" t="s">
        <v>1015</v>
      </c>
      <c r="B476" t="s">
        <v>766</v>
      </c>
      <c r="C476">
        <v>12249648</v>
      </c>
      <c r="D476" t="str">
        <f t="shared" si="21"/>
        <v>2</v>
      </c>
      <c r="E476" t="str">
        <f t="shared" si="22"/>
        <v>0.01</v>
      </c>
      <c r="F476" t="str">
        <f t="shared" si="23"/>
        <v>0.01.01</v>
      </c>
    </row>
    <row r="477" spans="1:6" hidden="1" x14ac:dyDescent="0.25">
      <c r="A477" t="s">
        <v>1016</v>
      </c>
      <c r="B477" t="s">
        <v>772</v>
      </c>
      <c r="C477">
        <v>2481905</v>
      </c>
      <c r="D477" t="str">
        <f t="shared" si="21"/>
        <v>2</v>
      </c>
      <c r="E477" t="str">
        <f t="shared" si="22"/>
        <v>0.02</v>
      </c>
      <c r="F477" t="str">
        <f t="shared" si="23"/>
        <v>0.02.03</v>
      </c>
    </row>
    <row r="478" spans="1:6" hidden="1" x14ac:dyDescent="0.25">
      <c r="A478" t="s">
        <v>1017</v>
      </c>
      <c r="B478" t="s">
        <v>778</v>
      </c>
      <c r="C478">
        <v>1690500</v>
      </c>
      <c r="D478" t="str">
        <f t="shared" si="21"/>
        <v>2</v>
      </c>
      <c r="E478" t="str">
        <f t="shared" si="22"/>
        <v>0.03</v>
      </c>
      <c r="F478" t="str">
        <f t="shared" si="23"/>
        <v>0.03.01</v>
      </c>
    </row>
    <row r="479" spans="1:6" hidden="1" x14ac:dyDescent="0.25">
      <c r="A479" t="s">
        <v>1018</v>
      </c>
      <c r="B479" t="s">
        <v>780</v>
      </c>
      <c r="C479">
        <v>1481908</v>
      </c>
      <c r="D479" t="str">
        <f t="shared" si="21"/>
        <v>2</v>
      </c>
      <c r="E479" t="str">
        <f t="shared" si="22"/>
        <v>0.03</v>
      </c>
      <c r="F479" t="str">
        <f t="shared" si="23"/>
        <v>0.03.03</v>
      </c>
    </row>
    <row r="480" spans="1:6" hidden="1" x14ac:dyDescent="0.25">
      <c r="A480" t="s">
        <v>1019</v>
      </c>
      <c r="B480" t="s">
        <v>781</v>
      </c>
      <c r="C480">
        <v>1367957</v>
      </c>
      <c r="D480" t="str">
        <f t="shared" si="21"/>
        <v>2</v>
      </c>
      <c r="E480" t="str">
        <f t="shared" si="22"/>
        <v>0.03</v>
      </c>
      <c r="F480" t="str">
        <f t="shared" si="23"/>
        <v>0.03.04</v>
      </c>
    </row>
    <row r="481" spans="1:6" hidden="1" x14ac:dyDescent="0.25">
      <c r="A481" t="s">
        <v>1020</v>
      </c>
      <c r="B481" t="s">
        <v>784</v>
      </c>
      <c r="C481">
        <v>1645576</v>
      </c>
      <c r="D481" t="str">
        <f t="shared" si="21"/>
        <v>2</v>
      </c>
      <c r="E481" t="str">
        <f t="shared" si="22"/>
        <v>0.04</v>
      </c>
      <c r="F481" t="str">
        <f t="shared" si="23"/>
        <v>0.04.01</v>
      </c>
    </row>
    <row r="482" spans="1:6" hidden="1" x14ac:dyDescent="0.25">
      <c r="A482" t="s">
        <v>1021</v>
      </c>
      <c r="B482" t="s">
        <v>785</v>
      </c>
      <c r="C482">
        <v>88950</v>
      </c>
      <c r="D482" t="str">
        <f t="shared" si="21"/>
        <v>2</v>
      </c>
      <c r="E482" t="str">
        <f t="shared" si="22"/>
        <v>0.04</v>
      </c>
      <c r="F482" t="str">
        <f t="shared" si="23"/>
        <v>0.04.05</v>
      </c>
    </row>
    <row r="483" spans="1:6" hidden="1" x14ac:dyDescent="0.25">
      <c r="A483" t="s">
        <v>1022</v>
      </c>
      <c r="B483" t="s">
        <v>789</v>
      </c>
      <c r="C483">
        <v>964219</v>
      </c>
      <c r="D483" t="str">
        <f t="shared" si="21"/>
        <v>2</v>
      </c>
      <c r="E483" t="str">
        <f t="shared" si="22"/>
        <v>0.05</v>
      </c>
      <c r="F483" t="str">
        <f t="shared" si="23"/>
        <v>0.05.01</v>
      </c>
    </row>
    <row r="484" spans="1:6" hidden="1" x14ac:dyDescent="0.25">
      <c r="A484" t="s">
        <v>1023</v>
      </c>
      <c r="B484" t="s">
        <v>790</v>
      </c>
      <c r="C484">
        <v>533700</v>
      </c>
      <c r="D484" t="str">
        <f t="shared" si="21"/>
        <v>2</v>
      </c>
      <c r="E484" t="str">
        <f t="shared" si="22"/>
        <v>0.05</v>
      </c>
      <c r="F484" t="str">
        <f t="shared" si="23"/>
        <v>0.05.02</v>
      </c>
    </row>
    <row r="485" spans="1:6" hidden="1" x14ac:dyDescent="0.25">
      <c r="A485" t="s">
        <v>1024</v>
      </c>
      <c r="B485" t="s">
        <v>791</v>
      </c>
      <c r="C485">
        <v>266850</v>
      </c>
      <c r="D485" t="str">
        <f t="shared" si="21"/>
        <v>2</v>
      </c>
      <c r="E485" t="str">
        <f t="shared" si="22"/>
        <v>0.05</v>
      </c>
      <c r="F485" t="str">
        <f t="shared" si="23"/>
        <v>0.05.03</v>
      </c>
    </row>
    <row r="486" spans="1:6" hidden="1" x14ac:dyDescent="0.25">
      <c r="A486" t="s">
        <v>596</v>
      </c>
      <c r="B486" t="s">
        <v>203</v>
      </c>
      <c r="C486">
        <v>170000</v>
      </c>
      <c r="D486" t="str">
        <f t="shared" si="21"/>
        <v>2</v>
      </c>
      <c r="E486" t="str">
        <f t="shared" si="22"/>
        <v>1.01</v>
      </c>
      <c r="F486" t="str">
        <f t="shared" si="23"/>
        <v>1.01.03</v>
      </c>
    </row>
    <row r="487" spans="1:6" hidden="1" x14ac:dyDescent="0.25">
      <c r="A487" t="s">
        <v>597</v>
      </c>
      <c r="B487" t="s">
        <v>67</v>
      </c>
      <c r="C487">
        <v>855800</v>
      </c>
      <c r="D487" t="str">
        <f t="shared" si="21"/>
        <v>2</v>
      </c>
      <c r="E487" t="str">
        <f t="shared" si="22"/>
        <v>1.06</v>
      </c>
      <c r="F487" t="str">
        <f t="shared" si="23"/>
        <v>1.06.01</v>
      </c>
    </row>
    <row r="488" spans="1:6" hidden="1" x14ac:dyDescent="0.25">
      <c r="A488" t="s">
        <v>598</v>
      </c>
      <c r="B488" t="s">
        <v>81</v>
      </c>
      <c r="C488">
        <v>1000000</v>
      </c>
      <c r="D488" t="str">
        <f t="shared" si="21"/>
        <v>2</v>
      </c>
      <c r="E488" t="str">
        <f t="shared" si="22"/>
        <v>1.08</v>
      </c>
      <c r="F488" t="str">
        <f t="shared" si="23"/>
        <v>1.08.05</v>
      </c>
    </row>
    <row r="489" spans="1:6" hidden="1" x14ac:dyDescent="0.25">
      <c r="A489" t="s">
        <v>599</v>
      </c>
      <c r="B489" t="s">
        <v>93</v>
      </c>
      <c r="C489">
        <v>150000</v>
      </c>
      <c r="D489" t="str">
        <f t="shared" si="21"/>
        <v>2</v>
      </c>
      <c r="E489" t="str">
        <f t="shared" si="22"/>
        <v>1.09</v>
      </c>
      <c r="F489" t="str">
        <f t="shared" si="23"/>
        <v>1.09.99</v>
      </c>
    </row>
    <row r="490" spans="1:6" hidden="1" x14ac:dyDescent="0.25">
      <c r="A490" t="s">
        <v>600</v>
      </c>
      <c r="B490" t="s">
        <v>97</v>
      </c>
      <c r="C490">
        <v>25000</v>
      </c>
      <c r="D490" t="str">
        <f t="shared" si="21"/>
        <v>2</v>
      </c>
      <c r="E490" t="str">
        <f t="shared" si="22"/>
        <v>1.99</v>
      </c>
      <c r="F490" t="str">
        <f t="shared" si="23"/>
        <v>1.99.99</v>
      </c>
    </row>
    <row r="491" spans="1:6" hidden="1" x14ac:dyDescent="0.25">
      <c r="A491" t="s">
        <v>601</v>
      </c>
      <c r="B491" t="s">
        <v>103</v>
      </c>
      <c r="C491">
        <v>400000</v>
      </c>
      <c r="D491" t="str">
        <f t="shared" si="21"/>
        <v>2</v>
      </c>
      <c r="E491" t="str">
        <f t="shared" si="22"/>
        <v>2.01</v>
      </c>
      <c r="F491" t="str">
        <f t="shared" si="23"/>
        <v>2.01.01</v>
      </c>
    </row>
    <row r="492" spans="1:6" hidden="1" x14ac:dyDescent="0.25">
      <c r="A492" t="s">
        <v>602</v>
      </c>
      <c r="B492" t="s">
        <v>107</v>
      </c>
      <c r="C492">
        <v>60000</v>
      </c>
      <c r="D492" t="str">
        <f t="shared" si="21"/>
        <v>2</v>
      </c>
      <c r="E492" t="str">
        <f t="shared" si="22"/>
        <v>2.01</v>
      </c>
      <c r="F492" t="str">
        <f t="shared" si="23"/>
        <v>2.01.04</v>
      </c>
    </row>
    <row r="493" spans="1:6" hidden="1" x14ac:dyDescent="0.25">
      <c r="A493" t="s">
        <v>603</v>
      </c>
      <c r="B493" t="s">
        <v>135</v>
      </c>
      <c r="C493">
        <v>50000</v>
      </c>
      <c r="D493" t="str">
        <f t="shared" si="21"/>
        <v>2</v>
      </c>
      <c r="E493" t="str">
        <f t="shared" si="22"/>
        <v>2.04</v>
      </c>
      <c r="F493" t="str">
        <f t="shared" si="23"/>
        <v>2.04.01</v>
      </c>
    </row>
    <row r="494" spans="1:6" hidden="1" x14ac:dyDescent="0.25">
      <c r="A494" t="s">
        <v>604</v>
      </c>
      <c r="B494" t="s">
        <v>137</v>
      </c>
      <c r="C494">
        <v>300000</v>
      </c>
      <c r="D494" t="str">
        <f t="shared" si="21"/>
        <v>2</v>
      </c>
      <c r="E494" t="str">
        <f t="shared" si="22"/>
        <v>2.04</v>
      </c>
      <c r="F494" t="str">
        <f t="shared" si="23"/>
        <v>2.04.02</v>
      </c>
    </row>
    <row r="495" spans="1:6" hidden="1" x14ac:dyDescent="0.25">
      <c r="A495" t="s">
        <v>605</v>
      </c>
      <c r="B495" t="s">
        <v>418</v>
      </c>
      <c r="C495">
        <v>45000</v>
      </c>
      <c r="D495" t="str">
        <f t="shared" si="21"/>
        <v>2</v>
      </c>
      <c r="E495" t="str">
        <f t="shared" si="22"/>
        <v>2.99</v>
      </c>
      <c r="F495" t="str">
        <f t="shared" si="23"/>
        <v>2.99.01</v>
      </c>
    </row>
    <row r="496" spans="1:6" hidden="1" x14ac:dyDescent="0.25">
      <c r="A496" t="s">
        <v>606</v>
      </c>
      <c r="B496" t="s">
        <v>143</v>
      </c>
      <c r="C496">
        <v>30000</v>
      </c>
      <c r="D496" t="str">
        <f t="shared" si="21"/>
        <v>2</v>
      </c>
      <c r="E496" t="str">
        <f t="shared" si="22"/>
        <v>2.99</v>
      </c>
      <c r="F496" t="str">
        <f t="shared" si="23"/>
        <v>2.99.03</v>
      </c>
    </row>
    <row r="497" spans="1:6" hidden="1" x14ac:dyDescent="0.25">
      <c r="A497" t="s">
        <v>607</v>
      </c>
      <c r="B497" t="s">
        <v>145</v>
      </c>
      <c r="C497">
        <v>300000</v>
      </c>
      <c r="D497" t="str">
        <f t="shared" si="21"/>
        <v>2</v>
      </c>
      <c r="E497" t="str">
        <f t="shared" si="22"/>
        <v>2.99</v>
      </c>
      <c r="F497" t="str">
        <f t="shared" si="23"/>
        <v>2.99.04</v>
      </c>
    </row>
    <row r="498" spans="1:6" hidden="1" x14ac:dyDescent="0.25">
      <c r="A498" t="s">
        <v>608</v>
      </c>
      <c r="B498" t="s">
        <v>147</v>
      </c>
      <c r="C498">
        <v>30000</v>
      </c>
      <c r="D498" t="str">
        <f t="shared" si="21"/>
        <v>2</v>
      </c>
      <c r="E498" t="str">
        <f t="shared" si="22"/>
        <v>2.99</v>
      </c>
      <c r="F498" t="str">
        <f t="shared" si="23"/>
        <v>2.99.05</v>
      </c>
    </row>
    <row r="499" spans="1:6" hidden="1" x14ac:dyDescent="0.25">
      <c r="A499" t="s">
        <v>609</v>
      </c>
      <c r="B499" t="s">
        <v>610</v>
      </c>
      <c r="C499">
        <v>350000</v>
      </c>
      <c r="D499" t="str">
        <f t="shared" si="21"/>
        <v>2</v>
      </c>
      <c r="E499" t="str">
        <f t="shared" si="22"/>
        <v>5.01</v>
      </c>
      <c r="F499" t="str">
        <f t="shared" si="23"/>
        <v>5.01.03</v>
      </c>
    </row>
    <row r="500" spans="1:6" hidden="1" x14ac:dyDescent="0.25">
      <c r="A500" t="s">
        <v>611</v>
      </c>
      <c r="B500" t="s">
        <v>165</v>
      </c>
      <c r="C500">
        <v>350000</v>
      </c>
      <c r="D500" t="str">
        <f t="shared" si="21"/>
        <v>2</v>
      </c>
      <c r="E500" t="str">
        <f t="shared" si="22"/>
        <v>5.01</v>
      </c>
      <c r="F500" t="str">
        <f t="shared" si="23"/>
        <v>5.01.05</v>
      </c>
    </row>
    <row r="501" spans="1:6" hidden="1" x14ac:dyDescent="0.25">
      <c r="A501" t="s">
        <v>1025</v>
      </c>
      <c r="B501" t="s">
        <v>803</v>
      </c>
      <c r="C501">
        <v>310509</v>
      </c>
      <c r="D501" t="str">
        <f t="shared" si="21"/>
        <v>2</v>
      </c>
      <c r="E501" t="str">
        <f t="shared" si="22"/>
        <v>6.03</v>
      </c>
      <c r="F501" t="str">
        <f t="shared" si="23"/>
        <v>6.03.01</v>
      </c>
    </row>
    <row r="502" spans="1:6" hidden="1" x14ac:dyDescent="0.25">
      <c r="A502" t="s">
        <v>1026</v>
      </c>
      <c r="B502" t="s">
        <v>804</v>
      </c>
      <c r="C502">
        <v>88950</v>
      </c>
      <c r="D502" t="str">
        <f t="shared" si="21"/>
        <v>2</v>
      </c>
      <c r="E502" t="str">
        <f t="shared" si="22"/>
        <v>6.03</v>
      </c>
      <c r="F502" t="str">
        <f t="shared" si="23"/>
        <v>6.03.99</v>
      </c>
    </row>
    <row r="503" spans="1:6" hidden="1" x14ac:dyDescent="0.25">
      <c r="A503" t="s">
        <v>612</v>
      </c>
      <c r="B503" t="s">
        <v>13</v>
      </c>
      <c r="C503">
        <v>600000</v>
      </c>
      <c r="D503" t="str">
        <f t="shared" si="21"/>
        <v>2</v>
      </c>
      <c r="E503" t="str">
        <f t="shared" si="22"/>
        <v>1.01</v>
      </c>
      <c r="F503" t="str">
        <f t="shared" si="23"/>
        <v>1.01.02</v>
      </c>
    </row>
    <row r="504" spans="1:6" hidden="1" x14ac:dyDescent="0.25">
      <c r="A504" t="s">
        <v>613</v>
      </c>
      <c r="B504" t="s">
        <v>33</v>
      </c>
      <c r="C504">
        <v>600000</v>
      </c>
      <c r="D504" t="str">
        <f t="shared" si="21"/>
        <v>2</v>
      </c>
      <c r="E504" t="str">
        <f t="shared" si="22"/>
        <v>1.03</v>
      </c>
      <c r="F504" t="str">
        <f t="shared" si="23"/>
        <v>1.03.01</v>
      </c>
    </row>
    <row r="505" spans="1:6" hidden="1" x14ac:dyDescent="0.25">
      <c r="A505" t="s">
        <v>614</v>
      </c>
      <c r="B505" t="s">
        <v>615</v>
      </c>
      <c r="C505">
        <v>200000</v>
      </c>
      <c r="D505" t="str">
        <f t="shared" si="21"/>
        <v>2</v>
      </c>
      <c r="E505" t="str">
        <f t="shared" si="22"/>
        <v>2.01</v>
      </c>
      <c r="F505" t="str">
        <f t="shared" si="23"/>
        <v>2.01.02</v>
      </c>
    </row>
    <row r="506" spans="1:6" hidden="1" x14ac:dyDescent="0.25">
      <c r="A506" t="s">
        <v>1027</v>
      </c>
      <c r="B506" t="s">
        <v>248</v>
      </c>
      <c r="C506">
        <v>200000</v>
      </c>
      <c r="D506" t="str">
        <f t="shared" si="21"/>
        <v>2</v>
      </c>
      <c r="E506" t="str">
        <f t="shared" si="22"/>
        <v>2.01</v>
      </c>
      <c r="F506" t="str">
        <f t="shared" si="23"/>
        <v>2.01.99</v>
      </c>
    </row>
    <row r="507" spans="1:6" hidden="1" x14ac:dyDescent="0.25">
      <c r="A507" t="s">
        <v>616</v>
      </c>
      <c r="B507" t="s">
        <v>324</v>
      </c>
      <c r="C507">
        <v>500000</v>
      </c>
      <c r="D507" t="str">
        <f t="shared" si="21"/>
        <v>2</v>
      </c>
      <c r="E507" t="str">
        <f t="shared" si="22"/>
        <v>2.03</v>
      </c>
      <c r="F507" t="str">
        <f t="shared" si="23"/>
        <v>2.03.01</v>
      </c>
    </row>
    <row r="508" spans="1:6" hidden="1" x14ac:dyDescent="0.25">
      <c r="A508" t="s">
        <v>1028</v>
      </c>
      <c r="B508" t="s">
        <v>121</v>
      </c>
      <c r="C508">
        <v>100000</v>
      </c>
      <c r="D508" t="str">
        <f t="shared" si="21"/>
        <v>2</v>
      </c>
      <c r="E508" t="str">
        <f t="shared" si="22"/>
        <v>2.03</v>
      </c>
      <c r="F508" t="str">
        <f t="shared" si="23"/>
        <v>2.03.02</v>
      </c>
    </row>
    <row r="509" spans="1:6" hidden="1" x14ac:dyDescent="0.25">
      <c r="A509" t="s">
        <v>617</v>
      </c>
      <c r="B509" t="s">
        <v>618</v>
      </c>
      <c r="C509">
        <v>200000</v>
      </c>
      <c r="D509" t="str">
        <f t="shared" si="21"/>
        <v>2</v>
      </c>
      <c r="E509" t="str">
        <f t="shared" si="22"/>
        <v>2.03</v>
      </c>
      <c r="F509" t="str">
        <f t="shared" si="23"/>
        <v>2.03.06</v>
      </c>
    </row>
    <row r="510" spans="1:6" hidden="1" x14ac:dyDescent="0.25">
      <c r="A510" t="s">
        <v>619</v>
      </c>
      <c r="B510" t="s">
        <v>620</v>
      </c>
      <c r="C510">
        <v>600000</v>
      </c>
      <c r="D510" t="str">
        <f t="shared" si="21"/>
        <v>2</v>
      </c>
      <c r="E510" t="str">
        <f t="shared" si="22"/>
        <v>2.04</v>
      </c>
      <c r="F510" t="str">
        <f t="shared" si="23"/>
        <v>2.04.01</v>
      </c>
    </row>
    <row r="511" spans="1:6" hidden="1" x14ac:dyDescent="0.25">
      <c r="A511" t="s">
        <v>1029</v>
      </c>
      <c r="B511" t="s">
        <v>1033</v>
      </c>
      <c r="C511">
        <v>300000</v>
      </c>
      <c r="D511" t="str">
        <f t="shared" si="21"/>
        <v>2</v>
      </c>
      <c r="E511" t="str">
        <f t="shared" si="22"/>
        <v>2.04</v>
      </c>
      <c r="F511" t="str">
        <f t="shared" si="23"/>
        <v>2.04.02</v>
      </c>
    </row>
    <row r="512" spans="1:6" hidden="1" x14ac:dyDescent="0.25">
      <c r="A512" t="s">
        <v>1030</v>
      </c>
      <c r="B512" t="s">
        <v>1034</v>
      </c>
      <c r="C512">
        <v>200000</v>
      </c>
      <c r="D512" t="str">
        <f t="shared" si="21"/>
        <v>2</v>
      </c>
      <c r="E512" t="str">
        <f t="shared" si="22"/>
        <v>2.99</v>
      </c>
      <c r="F512" t="str">
        <f t="shared" si="23"/>
        <v>2.99.03</v>
      </c>
    </row>
    <row r="513" spans="1:6" hidden="1" x14ac:dyDescent="0.25">
      <c r="A513" t="s">
        <v>621</v>
      </c>
      <c r="B513" t="s">
        <v>622</v>
      </c>
      <c r="C513">
        <v>300000</v>
      </c>
      <c r="D513" t="str">
        <f t="shared" si="21"/>
        <v>2</v>
      </c>
      <c r="E513" t="str">
        <f t="shared" si="22"/>
        <v>2.99</v>
      </c>
      <c r="F513" t="str">
        <f t="shared" si="23"/>
        <v>2.99.05</v>
      </c>
    </row>
    <row r="514" spans="1:6" hidden="1" x14ac:dyDescent="0.25">
      <c r="A514" t="s">
        <v>1031</v>
      </c>
      <c r="B514" t="s">
        <v>339</v>
      </c>
      <c r="C514">
        <v>400000</v>
      </c>
      <c r="D514" t="str">
        <f t="shared" ref="D514:D577" si="24">+MID(A514,4,1)</f>
        <v>2</v>
      </c>
      <c r="E514" t="str">
        <f t="shared" si="22"/>
        <v>2.99</v>
      </c>
      <c r="F514" t="str">
        <f t="shared" si="23"/>
        <v>2.99.06</v>
      </c>
    </row>
    <row r="515" spans="1:6" hidden="1" x14ac:dyDescent="0.25">
      <c r="A515" t="s">
        <v>1032</v>
      </c>
      <c r="B515" t="s">
        <v>306</v>
      </c>
      <c r="C515">
        <v>200000</v>
      </c>
      <c r="D515" t="str">
        <f t="shared" si="24"/>
        <v>2</v>
      </c>
      <c r="E515" t="str">
        <f t="shared" si="22"/>
        <v>2.99</v>
      </c>
      <c r="F515" t="str">
        <f t="shared" si="23"/>
        <v>2.99.99</v>
      </c>
    </row>
    <row r="516" spans="1:6" hidden="1" x14ac:dyDescent="0.25">
      <c r="A516" t="s">
        <v>1035</v>
      </c>
      <c r="B516" t="s">
        <v>766</v>
      </c>
      <c r="C516">
        <v>5072124</v>
      </c>
      <c r="D516" t="str">
        <f t="shared" si="24"/>
        <v>3</v>
      </c>
      <c r="E516" t="str">
        <f t="shared" ref="E516:E579" si="25">+MID(A516,12,4)</f>
        <v>0.01</v>
      </c>
      <c r="F516" t="str">
        <f t="shared" ref="F516:F579" si="26">+MID(A516,12,7)</f>
        <v>0.01.01</v>
      </c>
    </row>
    <row r="517" spans="1:6" hidden="1" x14ac:dyDescent="0.25">
      <c r="A517" t="s">
        <v>1036</v>
      </c>
      <c r="B517" t="s">
        <v>778</v>
      </c>
      <c r="C517">
        <v>143833</v>
      </c>
      <c r="D517" t="str">
        <f t="shared" si="24"/>
        <v>3</v>
      </c>
      <c r="E517" t="str">
        <f t="shared" si="25"/>
        <v>0.03</v>
      </c>
      <c r="F517" t="str">
        <f t="shared" si="26"/>
        <v>0.03.01</v>
      </c>
    </row>
    <row r="518" spans="1:6" hidden="1" x14ac:dyDescent="0.25">
      <c r="A518" t="s">
        <v>1037</v>
      </c>
      <c r="B518" t="s">
        <v>780</v>
      </c>
      <c r="C518">
        <v>470682</v>
      </c>
      <c r="D518" t="str">
        <f t="shared" si="24"/>
        <v>3</v>
      </c>
      <c r="E518" t="str">
        <f t="shared" si="25"/>
        <v>0.03</v>
      </c>
      <c r="F518" t="str">
        <f t="shared" si="26"/>
        <v>0.03.03</v>
      </c>
    </row>
    <row r="519" spans="1:6" hidden="1" x14ac:dyDescent="0.25">
      <c r="A519" t="s">
        <v>1038</v>
      </c>
      <c r="B519" t="s">
        <v>781</v>
      </c>
      <c r="C519">
        <v>434489</v>
      </c>
      <c r="D519" t="str">
        <f t="shared" si="24"/>
        <v>3</v>
      </c>
      <c r="E519" t="str">
        <f t="shared" si="25"/>
        <v>0.03</v>
      </c>
      <c r="F519" t="str">
        <f t="shared" si="26"/>
        <v>0.03.04</v>
      </c>
    </row>
    <row r="520" spans="1:6" hidden="1" x14ac:dyDescent="0.25">
      <c r="A520" t="s">
        <v>1039</v>
      </c>
      <c r="B520" t="s">
        <v>784</v>
      </c>
      <c r="C520">
        <v>522666</v>
      </c>
      <c r="D520" t="str">
        <f t="shared" si="24"/>
        <v>3</v>
      </c>
      <c r="E520" t="str">
        <f t="shared" si="25"/>
        <v>0.04</v>
      </c>
      <c r="F520" t="str">
        <f t="shared" si="26"/>
        <v>0.04.01</v>
      </c>
    </row>
    <row r="521" spans="1:6" hidden="1" x14ac:dyDescent="0.25">
      <c r="A521" t="s">
        <v>1040</v>
      </c>
      <c r="B521" t="s">
        <v>785</v>
      </c>
      <c r="C521">
        <v>28252</v>
      </c>
      <c r="D521" t="str">
        <f t="shared" si="24"/>
        <v>3</v>
      </c>
      <c r="E521" t="str">
        <f t="shared" si="25"/>
        <v>0.04</v>
      </c>
      <c r="F521" t="str">
        <f t="shared" si="26"/>
        <v>0.04.05</v>
      </c>
    </row>
    <row r="522" spans="1:6" hidden="1" x14ac:dyDescent="0.25">
      <c r="A522" t="s">
        <v>1041</v>
      </c>
      <c r="B522" t="s">
        <v>789</v>
      </c>
      <c r="C522">
        <v>306254</v>
      </c>
      <c r="D522" t="str">
        <f t="shared" si="24"/>
        <v>3</v>
      </c>
      <c r="E522" t="str">
        <f t="shared" si="25"/>
        <v>0.05</v>
      </c>
      <c r="F522" t="str">
        <f t="shared" si="26"/>
        <v>0.05.01</v>
      </c>
    </row>
    <row r="523" spans="1:6" hidden="1" x14ac:dyDescent="0.25">
      <c r="A523" t="s">
        <v>1042</v>
      </c>
      <c r="B523" t="s">
        <v>790</v>
      </c>
      <c r="C523">
        <v>169513</v>
      </c>
      <c r="D523" t="str">
        <f t="shared" si="24"/>
        <v>3</v>
      </c>
      <c r="E523" t="str">
        <f t="shared" si="25"/>
        <v>0.05</v>
      </c>
      <c r="F523" t="str">
        <f t="shared" si="26"/>
        <v>0.05.02</v>
      </c>
    </row>
    <row r="524" spans="1:6" hidden="1" x14ac:dyDescent="0.25">
      <c r="A524" t="s">
        <v>1043</v>
      </c>
      <c r="B524" t="s">
        <v>791</v>
      </c>
      <c r="C524">
        <v>84757</v>
      </c>
      <c r="D524" t="str">
        <f t="shared" si="24"/>
        <v>3</v>
      </c>
      <c r="E524" t="str">
        <f t="shared" si="25"/>
        <v>0.05</v>
      </c>
      <c r="F524" t="str">
        <f t="shared" si="26"/>
        <v>0.05.03</v>
      </c>
    </row>
    <row r="525" spans="1:6" hidden="1" x14ac:dyDescent="0.25">
      <c r="A525" t="s">
        <v>623</v>
      </c>
      <c r="B525" t="s">
        <v>67</v>
      </c>
      <c r="C525">
        <v>113009</v>
      </c>
      <c r="D525" t="str">
        <f t="shared" si="24"/>
        <v>3</v>
      </c>
      <c r="E525" t="str">
        <f t="shared" si="25"/>
        <v>1.06</v>
      </c>
      <c r="F525" t="str">
        <f t="shared" si="26"/>
        <v>1.06.01</v>
      </c>
    </row>
    <row r="526" spans="1:6" hidden="1" x14ac:dyDescent="0.25">
      <c r="A526" t="s">
        <v>624</v>
      </c>
      <c r="B526" t="s">
        <v>135</v>
      </c>
      <c r="C526">
        <v>200000</v>
      </c>
      <c r="D526" t="str">
        <f t="shared" si="24"/>
        <v>3</v>
      </c>
      <c r="E526" t="str">
        <f t="shared" si="25"/>
        <v>2.04</v>
      </c>
      <c r="F526" t="str">
        <f t="shared" si="26"/>
        <v>2.04.01</v>
      </c>
    </row>
    <row r="527" spans="1:6" hidden="1" x14ac:dyDescent="0.25">
      <c r="A527" t="s">
        <v>625</v>
      </c>
      <c r="B527" t="s">
        <v>145</v>
      </c>
      <c r="C527">
        <v>450000</v>
      </c>
      <c r="D527" t="str">
        <f t="shared" si="24"/>
        <v>3</v>
      </c>
      <c r="E527" t="str">
        <f t="shared" si="25"/>
        <v>2.99</v>
      </c>
      <c r="F527" t="str">
        <f t="shared" si="26"/>
        <v>2.99.04</v>
      </c>
    </row>
    <row r="528" spans="1:6" hidden="1" x14ac:dyDescent="0.25">
      <c r="A528" t="s">
        <v>626</v>
      </c>
      <c r="B528" t="s">
        <v>622</v>
      </c>
      <c r="C528">
        <v>10000</v>
      </c>
      <c r="D528" t="str">
        <f t="shared" si="24"/>
        <v>3</v>
      </c>
      <c r="E528" t="str">
        <f t="shared" si="25"/>
        <v>2.99</v>
      </c>
      <c r="F528" t="str">
        <f t="shared" si="26"/>
        <v>2.99.05</v>
      </c>
    </row>
    <row r="529" spans="1:6" hidden="1" x14ac:dyDescent="0.25">
      <c r="A529" t="s">
        <v>627</v>
      </c>
      <c r="B529" t="s">
        <v>463</v>
      </c>
      <c r="C529">
        <v>50000</v>
      </c>
      <c r="D529" t="str">
        <f t="shared" si="24"/>
        <v>3</v>
      </c>
      <c r="E529" t="str">
        <f t="shared" si="25"/>
        <v>2.99</v>
      </c>
      <c r="F529" t="str">
        <f t="shared" si="26"/>
        <v>2.99.06</v>
      </c>
    </row>
    <row r="530" spans="1:6" hidden="1" x14ac:dyDescent="0.25">
      <c r="A530" t="s">
        <v>628</v>
      </c>
      <c r="B530" t="s">
        <v>159</v>
      </c>
      <c r="C530">
        <v>150000</v>
      </c>
      <c r="D530" t="str">
        <f t="shared" si="24"/>
        <v>3</v>
      </c>
      <c r="E530" t="str">
        <f t="shared" si="25"/>
        <v>5.01</v>
      </c>
      <c r="F530" t="str">
        <f t="shared" si="26"/>
        <v>5.01.01</v>
      </c>
    </row>
    <row r="531" spans="1:6" hidden="1" x14ac:dyDescent="0.25">
      <c r="A531" t="s">
        <v>629</v>
      </c>
      <c r="B531" t="s">
        <v>161</v>
      </c>
      <c r="C531">
        <v>150000</v>
      </c>
      <c r="D531" t="str">
        <f t="shared" si="24"/>
        <v>3</v>
      </c>
      <c r="E531" t="str">
        <f t="shared" si="25"/>
        <v>5.01</v>
      </c>
      <c r="F531" t="str">
        <f t="shared" si="26"/>
        <v>5.01.03</v>
      </c>
    </row>
    <row r="532" spans="1:6" hidden="1" x14ac:dyDescent="0.25">
      <c r="A532" t="s">
        <v>1044</v>
      </c>
      <c r="B532" t="s">
        <v>803</v>
      </c>
      <c r="C532">
        <v>56504</v>
      </c>
      <c r="D532" t="str">
        <f t="shared" si="24"/>
        <v>3</v>
      </c>
      <c r="E532" t="str">
        <f t="shared" si="25"/>
        <v>6.03</v>
      </c>
      <c r="F532" t="str">
        <f t="shared" si="26"/>
        <v>6.03.01</v>
      </c>
    </row>
    <row r="533" spans="1:6" hidden="1" x14ac:dyDescent="0.25">
      <c r="A533" t="s">
        <v>1045</v>
      </c>
      <c r="B533" t="s">
        <v>804</v>
      </c>
      <c r="C533">
        <v>28252</v>
      </c>
      <c r="D533" t="str">
        <f t="shared" si="24"/>
        <v>3</v>
      </c>
      <c r="E533" t="str">
        <f t="shared" si="25"/>
        <v>6.03</v>
      </c>
      <c r="F533" t="str">
        <f t="shared" si="26"/>
        <v>6.03.99</v>
      </c>
    </row>
    <row r="534" spans="1:6" hidden="1" x14ac:dyDescent="0.25">
      <c r="A534" t="s">
        <v>1046</v>
      </c>
      <c r="B534" t="s">
        <v>766</v>
      </c>
      <c r="C534">
        <v>49125024</v>
      </c>
      <c r="D534" t="str">
        <f t="shared" si="24"/>
        <v>3</v>
      </c>
      <c r="E534" t="str">
        <f t="shared" si="25"/>
        <v>0.01</v>
      </c>
      <c r="F534" t="str">
        <f t="shared" si="26"/>
        <v>0.01.01</v>
      </c>
    </row>
    <row r="535" spans="1:6" hidden="1" x14ac:dyDescent="0.25">
      <c r="A535" t="s">
        <v>1047</v>
      </c>
      <c r="B535" t="s">
        <v>843</v>
      </c>
      <c r="C535">
        <v>3411450</v>
      </c>
      <c r="D535" t="str">
        <f t="shared" si="24"/>
        <v>3</v>
      </c>
      <c r="E535" t="str">
        <f t="shared" si="25"/>
        <v>0.01</v>
      </c>
      <c r="F535" t="str">
        <f t="shared" si="26"/>
        <v>0.01.05</v>
      </c>
    </row>
    <row r="536" spans="1:6" hidden="1" x14ac:dyDescent="0.25">
      <c r="A536" t="s">
        <v>1048</v>
      </c>
      <c r="B536" t="s">
        <v>771</v>
      </c>
      <c r="C536">
        <v>1137150</v>
      </c>
      <c r="D536" t="str">
        <f t="shared" si="24"/>
        <v>3</v>
      </c>
      <c r="E536" t="str">
        <f t="shared" si="25"/>
        <v>0.02</v>
      </c>
      <c r="F536" t="str">
        <f t="shared" si="26"/>
        <v>0.02.01</v>
      </c>
    </row>
    <row r="537" spans="1:6" hidden="1" x14ac:dyDescent="0.25">
      <c r="A537" t="s">
        <v>1049</v>
      </c>
      <c r="B537" t="s">
        <v>778</v>
      </c>
      <c r="C537">
        <v>5703728</v>
      </c>
      <c r="D537" t="str">
        <f t="shared" si="24"/>
        <v>3</v>
      </c>
      <c r="E537" t="str">
        <f t="shared" si="25"/>
        <v>0.03</v>
      </c>
      <c r="F537" t="str">
        <f t="shared" si="26"/>
        <v>0.03.01</v>
      </c>
    </row>
    <row r="538" spans="1:6" hidden="1" x14ac:dyDescent="0.25">
      <c r="A538" t="s">
        <v>1050</v>
      </c>
      <c r="B538" t="s">
        <v>779</v>
      </c>
      <c r="C538">
        <v>9114948</v>
      </c>
      <c r="D538" t="str">
        <f t="shared" si="24"/>
        <v>3</v>
      </c>
      <c r="E538" t="str">
        <f t="shared" si="25"/>
        <v>0.03</v>
      </c>
      <c r="F538" t="str">
        <f t="shared" si="26"/>
        <v>0.03.02</v>
      </c>
    </row>
    <row r="539" spans="1:6" hidden="1" x14ac:dyDescent="0.25">
      <c r="A539" t="s">
        <v>1051</v>
      </c>
      <c r="B539" t="s">
        <v>780</v>
      </c>
      <c r="C539">
        <v>6180669</v>
      </c>
      <c r="D539" t="str">
        <f t="shared" si="24"/>
        <v>3</v>
      </c>
      <c r="E539" t="str">
        <f t="shared" si="25"/>
        <v>0.03</v>
      </c>
      <c r="F539" t="str">
        <f t="shared" si="26"/>
        <v>0.03.03</v>
      </c>
    </row>
    <row r="540" spans="1:6" hidden="1" x14ac:dyDescent="0.25">
      <c r="A540" t="s">
        <v>1052</v>
      </c>
      <c r="B540" t="s">
        <v>781</v>
      </c>
      <c r="C540">
        <v>5705409</v>
      </c>
      <c r="D540" t="str">
        <f t="shared" si="24"/>
        <v>3</v>
      </c>
      <c r="E540" t="str">
        <f t="shared" si="25"/>
        <v>0.03</v>
      </c>
      <c r="F540" t="str">
        <f t="shared" si="26"/>
        <v>0.03.04</v>
      </c>
    </row>
    <row r="541" spans="1:6" hidden="1" x14ac:dyDescent="0.25">
      <c r="A541" t="s">
        <v>1053</v>
      </c>
      <c r="B541" t="s">
        <v>784</v>
      </c>
      <c r="C541">
        <v>6863288</v>
      </c>
      <c r="D541" t="str">
        <f t="shared" si="24"/>
        <v>3</v>
      </c>
      <c r="E541" t="str">
        <f t="shared" si="25"/>
        <v>0.04</v>
      </c>
      <c r="F541" t="str">
        <f t="shared" si="26"/>
        <v>0.04.01</v>
      </c>
    </row>
    <row r="542" spans="1:6" hidden="1" x14ac:dyDescent="0.25">
      <c r="A542" t="s">
        <v>1054</v>
      </c>
      <c r="B542" t="s">
        <v>785</v>
      </c>
      <c r="C542">
        <v>370989</v>
      </c>
      <c r="D542" t="str">
        <f t="shared" si="24"/>
        <v>3</v>
      </c>
      <c r="E542" t="str">
        <f t="shared" si="25"/>
        <v>0.04</v>
      </c>
      <c r="F542" t="str">
        <f t="shared" si="26"/>
        <v>0.04.05</v>
      </c>
    </row>
    <row r="543" spans="1:6" hidden="1" x14ac:dyDescent="0.25">
      <c r="A543" t="s">
        <v>1055</v>
      </c>
      <c r="B543" t="s">
        <v>789</v>
      </c>
      <c r="C543">
        <v>4021516</v>
      </c>
      <c r="D543" t="str">
        <f t="shared" si="24"/>
        <v>3</v>
      </c>
      <c r="E543" t="str">
        <f t="shared" si="25"/>
        <v>0.05</v>
      </c>
      <c r="F543" t="str">
        <f t="shared" si="26"/>
        <v>0.05.01</v>
      </c>
    </row>
    <row r="544" spans="1:6" hidden="1" x14ac:dyDescent="0.25">
      <c r="A544" t="s">
        <v>1056</v>
      </c>
      <c r="B544" t="s">
        <v>790</v>
      </c>
      <c r="C544">
        <v>2225931</v>
      </c>
      <c r="D544" t="str">
        <f t="shared" si="24"/>
        <v>3</v>
      </c>
      <c r="E544" t="str">
        <f t="shared" si="25"/>
        <v>0.05</v>
      </c>
      <c r="F544" t="str">
        <f t="shared" si="26"/>
        <v>0.05.02</v>
      </c>
    </row>
    <row r="545" spans="1:6" hidden="1" x14ac:dyDescent="0.25">
      <c r="A545" t="s">
        <v>1057</v>
      </c>
      <c r="B545" t="s">
        <v>791</v>
      </c>
      <c r="C545">
        <v>1112966</v>
      </c>
      <c r="D545" t="str">
        <f t="shared" si="24"/>
        <v>3</v>
      </c>
      <c r="E545" t="str">
        <f t="shared" si="25"/>
        <v>0.05</v>
      </c>
      <c r="F545" t="str">
        <f t="shared" si="26"/>
        <v>0.05.03</v>
      </c>
    </row>
    <row r="546" spans="1:6" hidden="1" x14ac:dyDescent="0.25">
      <c r="A546" t="s">
        <v>630</v>
      </c>
      <c r="B546" t="s">
        <v>13</v>
      </c>
      <c r="C546">
        <v>5000000</v>
      </c>
      <c r="D546" t="str">
        <f t="shared" si="24"/>
        <v>3</v>
      </c>
      <c r="E546" t="str">
        <f t="shared" si="25"/>
        <v>1.01</v>
      </c>
      <c r="F546" t="str">
        <f t="shared" si="26"/>
        <v>1.01.02</v>
      </c>
    </row>
    <row r="547" spans="1:6" hidden="1" x14ac:dyDescent="0.25">
      <c r="A547" t="s">
        <v>631</v>
      </c>
      <c r="B547" t="s">
        <v>203</v>
      </c>
      <c r="C547">
        <v>10300000</v>
      </c>
      <c r="D547" t="str">
        <f t="shared" si="24"/>
        <v>3</v>
      </c>
      <c r="E547" t="str">
        <f t="shared" si="25"/>
        <v>1.01</v>
      </c>
      <c r="F547" t="str">
        <f t="shared" si="26"/>
        <v>1.01.03</v>
      </c>
    </row>
    <row r="548" spans="1:6" hidden="1" x14ac:dyDescent="0.25">
      <c r="A548" t="s">
        <v>632</v>
      </c>
      <c r="B548" t="s">
        <v>27</v>
      </c>
      <c r="C548">
        <v>1500000</v>
      </c>
      <c r="D548" t="str">
        <f t="shared" si="24"/>
        <v>3</v>
      </c>
      <c r="E548" t="str">
        <f t="shared" si="25"/>
        <v>1.02</v>
      </c>
      <c r="F548" t="str">
        <f t="shared" si="26"/>
        <v>1.02.04</v>
      </c>
    </row>
    <row r="549" spans="1:6" hidden="1" x14ac:dyDescent="0.25">
      <c r="A549" t="s">
        <v>633</v>
      </c>
      <c r="B549" t="s">
        <v>33</v>
      </c>
      <c r="C549">
        <v>1400000</v>
      </c>
      <c r="D549" t="str">
        <f t="shared" si="24"/>
        <v>3</v>
      </c>
      <c r="E549" t="str">
        <f t="shared" si="25"/>
        <v>1.03</v>
      </c>
      <c r="F549" t="str">
        <f t="shared" si="26"/>
        <v>1.03.01</v>
      </c>
    </row>
    <row r="550" spans="1:6" hidden="1" x14ac:dyDescent="0.25">
      <c r="A550" t="s">
        <v>634</v>
      </c>
      <c r="B550" t="s">
        <v>37</v>
      </c>
      <c r="C550">
        <v>500000</v>
      </c>
      <c r="D550" t="str">
        <f t="shared" si="24"/>
        <v>3</v>
      </c>
      <c r="E550" t="str">
        <f t="shared" si="25"/>
        <v>1.03</v>
      </c>
      <c r="F550" t="str">
        <f t="shared" si="26"/>
        <v>1.03.03</v>
      </c>
    </row>
    <row r="551" spans="1:6" hidden="1" x14ac:dyDescent="0.25">
      <c r="A551" t="s">
        <v>635</v>
      </c>
      <c r="B551" t="s">
        <v>637</v>
      </c>
      <c r="C551">
        <v>10000000</v>
      </c>
      <c r="D551" t="str">
        <f t="shared" si="24"/>
        <v>3</v>
      </c>
      <c r="E551" t="str">
        <f t="shared" si="25"/>
        <v>1.04</v>
      </c>
      <c r="F551" t="str">
        <f t="shared" si="26"/>
        <v>1.04.03</v>
      </c>
    </row>
    <row r="552" spans="1:6" hidden="1" x14ac:dyDescent="0.25">
      <c r="A552" t="s">
        <v>638</v>
      </c>
      <c r="B552" t="s">
        <v>55</v>
      </c>
      <c r="C552">
        <v>1700000</v>
      </c>
      <c r="D552" t="str">
        <f t="shared" si="24"/>
        <v>3</v>
      </c>
      <c r="E552" t="str">
        <f t="shared" si="25"/>
        <v>1.04</v>
      </c>
      <c r="F552" t="str">
        <f t="shared" si="26"/>
        <v>1.04.06</v>
      </c>
    </row>
    <row r="553" spans="1:6" hidden="1" x14ac:dyDescent="0.25">
      <c r="A553" t="s">
        <v>639</v>
      </c>
      <c r="B553" t="s">
        <v>57</v>
      </c>
      <c r="C553">
        <v>200000</v>
      </c>
      <c r="D553" t="str">
        <f t="shared" si="24"/>
        <v>3</v>
      </c>
      <c r="E553" t="str">
        <f t="shared" si="25"/>
        <v>1.04</v>
      </c>
      <c r="F553" t="str">
        <f t="shared" si="26"/>
        <v>1.04.99</v>
      </c>
    </row>
    <row r="554" spans="1:6" hidden="1" x14ac:dyDescent="0.25">
      <c r="A554" t="s">
        <v>640</v>
      </c>
      <c r="B554" t="s">
        <v>67</v>
      </c>
      <c r="C554">
        <v>10976472</v>
      </c>
      <c r="D554" t="str">
        <f t="shared" si="24"/>
        <v>3</v>
      </c>
      <c r="E554" t="str">
        <f t="shared" si="25"/>
        <v>1.06</v>
      </c>
      <c r="F554" t="str">
        <f t="shared" si="26"/>
        <v>1.06.01</v>
      </c>
    </row>
    <row r="555" spans="1:6" hidden="1" x14ac:dyDescent="0.25">
      <c r="A555" t="s">
        <v>641</v>
      </c>
      <c r="B555" t="s">
        <v>71</v>
      </c>
      <c r="C555">
        <v>500000</v>
      </c>
      <c r="D555" t="str">
        <f t="shared" si="24"/>
        <v>3</v>
      </c>
      <c r="E555" t="str">
        <f t="shared" si="25"/>
        <v>1.07</v>
      </c>
      <c r="F555" t="str">
        <f t="shared" si="26"/>
        <v>1.07.01</v>
      </c>
    </row>
    <row r="556" spans="1:6" hidden="1" x14ac:dyDescent="0.25">
      <c r="A556" t="s">
        <v>642</v>
      </c>
      <c r="B556" t="s">
        <v>643</v>
      </c>
      <c r="C556">
        <v>8000000</v>
      </c>
      <c r="D556" t="str">
        <f t="shared" si="24"/>
        <v>3</v>
      </c>
      <c r="E556" t="str">
        <f t="shared" si="25"/>
        <v>1.08</v>
      </c>
      <c r="F556" t="str">
        <f t="shared" si="26"/>
        <v>1.08.04</v>
      </c>
    </row>
    <row r="557" spans="1:6" hidden="1" x14ac:dyDescent="0.25">
      <c r="A557" t="s">
        <v>644</v>
      </c>
      <c r="B557" t="s">
        <v>441</v>
      </c>
      <c r="C557">
        <v>6000000</v>
      </c>
      <c r="D557" t="str">
        <f t="shared" si="24"/>
        <v>3</v>
      </c>
      <c r="E557" t="str">
        <f t="shared" si="25"/>
        <v>1.08</v>
      </c>
      <c r="F557" t="str">
        <f t="shared" si="26"/>
        <v>1.08.05</v>
      </c>
    </row>
    <row r="558" spans="1:6" hidden="1" x14ac:dyDescent="0.25">
      <c r="A558" t="s">
        <v>645</v>
      </c>
      <c r="B558" t="s">
        <v>584</v>
      </c>
      <c r="C558">
        <v>200000</v>
      </c>
      <c r="D558" t="str">
        <f t="shared" si="24"/>
        <v>3</v>
      </c>
      <c r="E558" t="str">
        <f t="shared" si="25"/>
        <v>1.08</v>
      </c>
      <c r="F558" t="str">
        <f t="shared" si="26"/>
        <v>1.08.06</v>
      </c>
    </row>
    <row r="559" spans="1:6" hidden="1" x14ac:dyDescent="0.25">
      <c r="A559" t="s">
        <v>646</v>
      </c>
      <c r="B559" t="s">
        <v>647</v>
      </c>
      <c r="C559">
        <v>200000</v>
      </c>
      <c r="D559" t="str">
        <f t="shared" si="24"/>
        <v>3</v>
      </c>
      <c r="E559" t="str">
        <f t="shared" si="25"/>
        <v>1.08</v>
      </c>
      <c r="F559" t="str">
        <f t="shared" si="26"/>
        <v>1.08.07</v>
      </c>
    </row>
    <row r="560" spans="1:6" hidden="1" x14ac:dyDescent="0.25">
      <c r="A560" t="s">
        <v>648</v>
      </c>
      <c r="B560" t="s">
        <v>649</v>
      </c>
      <c r="C560">
        <v>200000</v>
      </c>
      <c r="D560" t="str">
        <f t="shared" si="24"/>
        <v>3</v>
      </c>
      <c r="E560" t="str">
        <f t="shared" si="25"/>
        <v>1.08</v>
      </c>
      <c r="F560" t="str">
        <f t="shared" si="26"/>
        <v>1.08.08</v>
      </c>
    </row>
    <row r="561" spans="1:6" hidden="1" x14ac:dyDescent="0.25">
      <c r="A561" t="s">
        <v>650</v>
      </c>
      <c r="B561" t="s">
        <v>651</v>
      </c>
      <c r="C561">
        <v>350000</v>
      </c>
      <c r="D561" t="str">
        <f t="shared" si="24"/>
        <v>3</v>
      </c>
      <c r="E561" t="str">
        <f t="shared" si="25"/>
        <v>1.08</v>
      </c>
      <c r="F561" t="str">
        <f t="shared" si="26"/>
        <v>1.08.99</v>
      </c>
    </row>
    <row r="562" spans="1:6" hidden="1" x14ac:dyDescent="0.25">
      <c r="A562" t="s">
        <v>652</v>
      </c>
      <c r="B562" t="s">
        <v>93</v>
      </c>
      <c r="C562">
        <v>320000</v>
      </c>
      <c r="D562" t="str">
        <f t="shared" si="24"/>
        <v>3</v>
      </c>
      <c r="E562" t="str">
        <f t="shared" si="25"/>
        <v>1.09</v>
      </c>
      <c r="F562" t="str">
        <f t="shared" si="26"/>
        <v>1.09.99</v>
      </c>
    </row>
    <row r="563" spans="1:6" hidden="1" x14ac:dyDescent="0.25">
      <c r="A563" t="s">
        <v>653</v>
      </c>
      <c r="B563" t="s">
        <v>655</v>
      </c>
      <c r="C563">
        <v>200000</v>
      </c>
      <c r="D563" t="str">
        <f t="shared" si="24"/>
        <v>3</v>
      </c>
      <c r="E563" t="str">
        <f t="shared" si="25"/>
        <v>1.99</v>
      </c>
      <c r="F563" t="str">
        <f t="shared" si="26"/>
        <v>1.99.01</v>
      </c>
    </row>
    <row r="564" spans="1:6" hidden="1" x14ac:dyDescent="0.25">
      <c r="A564" t="s">
        <v>656</v>
      </c>
      <c r="B564" t="s">
        <v>657</v>
      </c>
      <c r="C564">
        <v>700000</v>
      </c>
      <c r="D564" t="str">
        <f t="shared" si="24"/>
        <v>3</v>
      </c>
      <c r="E564" t="str">
        <f t="shared" si="25"/>
        <v>1.99</v>
      </c>
      <c r="F564" t="str">
        <f t="shared" si="26"/>
        <v>1.99.05</v>
      </c>
    </row>
    <row r="565" spans="1:6" hidden="1" x14ac:dyDescent="0.25">
      <c r="A565" t="s">
        <v>658</v>
      </c>
      <c r="B565" t="s">
        <v>103</v>
      </c>
      <c r="C565">
        <v>8000000</v>
      </c>
      <c r="D565" t="str">
        <f t="shared" si="24"/>
        <v>3</v>
      </c>
      <c r="E565" t="str">
        <f t="shared" si="25"/>
        <v>2.01</v>
      </c>
      <c r="F565" t="str">
        <f t="shared" si="26"/>
        <v>2.01.01</v>
      </c>
    </row>
    <row r="566" spans="1:6" hidden="1" x14ac:dyDescent="0.25">
      <c r="A566" t="s">
        <v>659</v>
      </c>
      <c r="B566" t="s">
        <v>660</v>
      </c>
      <c r="C566">
        <v>5000000</v>
      </c>
      <c r="D566" t="str">
        <f t="shared" si="24"/>
        <v>3</v>
      </c>
      <c r="E566" t="str">
        <f t="shared" si="25"/>
        <v>2.01</v>
      </c>
      <c r="F566" t="str">
        <f t="shared" si="26"/>
        <v>2.01.04</v>
      </c>
    </row>
    <row r="567" spans="1:6" hidden="1" x14ac:dyDescent="0.25">
      <c r="A567" t="s">
        <v>661</v>
      </c>
      <c r="B567" t="s">
        <v>324</v>
      </c>
      <c r="C567">
        <v>8000000</v>
      </c>
      <c r="D567" t="str">
        <f t="shared" si="24"/>
        <v>3</v>
      </c>
      <c r="E567" t="str">
        <f t="shared" si="25"/>
        <v>2.03</v>
      </c>
      <c r="F567" t="str">
        <f t="shared" si="26"/>
        <v>2.03.01</v>
      </c>
    </row>
    <row r="568" spans="1:6" hidden="1" x14ac:dyDescent="0.25">
      <c r="A568" t="s">
        <v>662</v>
      </c>
      <c r="B568" t="s">
        <v>121</v>
      </c>
      <c r="C568">
        <v>64892105</v>
      </c>
      <c r="D568" t="str">
        <f t="shared" si="24"/>
        <v>3</v>
      </c>
      <c r="E568" t="str">
        <f t="shared" si="25"/>
        <v>2.03</v>
      </c>
      <c r="F568" t="str">
        <f t="shared" si="26"/>
        <v>2.03.02</v>
      </c>
    </row>
    <row r="569" spans="1:6" hidden="1" x14ac:dyDescent="0.25">
      <c r="A569" t="s">
        <v>663</v>
      </c>
      <c r="B569" t="s">
        <v>123</v>
      </c>
      <c r="C569">
        <v>5000000</v>
      </c>
      <c r="D569" t="str">
        <f t="shared" si="24"/>
        <v>3</v>
      </c>
      <c r="E569" t="str">
        <f t="shared" si="25"/>
        <v>2.03</v>
      </c>
      <c r="F569" t="str">
        <f t="shared" si="26"/>
        <v>2.03.03</v>
      </c>
    </row>
    <row r="570" spans="1:6" hidden="1" x14ac:dyDescent="0.25">
      <c r="A570" t="s">
        <v>664</v>
      </c>
      <c r="B570" t="s">
        <v>665</v>
      </c>
      <c r="C570">
        <v>300000</v>
      </c>
      <c r="D570" t="str">
        <f t="shared" si="24"/>
        <v>3</v>
      </c>
      <c r="E570" t="str">
        <f t="shared" si="25"/>
        <v>2.03</v>
      </c>
      <c r="F570" t="str">
        <f t="shared" si="26"/>
        <v>2.03.04</v>
      </c>
    </row>
    <row r="571" spans="1:6" hidden="1" x14ac:dyDescent="0.25">
      <c r="A571" t="s">
        <v>666</v>
      </c>
      <c r="B571" t="s">
        <v>371</v>
      </c>
      <c r="C571">
        <v>5000000</v>
      </c>
      <c r="D571" t="str">
        <f t="shared" si="24"/>
        <v>3</v>
      </c>
      <c r="E571" t="str">
        <f t="shared" si="25"/>
        <v>2.03</v>
      </c>
      <c r="F571" t="str">
        <f t="shared" si="26"/>
        <v>2.03.06</v>
      </c>
    </row>
    <row r="572" spans="1:6" hidden="1" x14ac:dyDescent="0.25">
      <c r="A572" t="s">
        <v>667</v>
      </c>
      <c r="B572" t="s">
        <v>135</v>
      </c>
      <c r="C572">
        <v>500000</v>
      </c>
      <c r="D572" t="str">
        <f t="shared" si="24"/>
        <v>3</v>
      </c>
      <c r="E572" t="str">
        <f t="shared" si="25"/>
        <v>2.04</v>
      </c>
      <c r="F572" t="str">
        <f t="shared" si="26"/>
        <v>2.04.01</v>
      </c>
    </row>
    <row r="573" spans="1:6" hidden="1" x14ac:dyDescent="0.25">
      <c r="A573" t="s">
        <v>668</v>
      </c>
      <c r="B573" t="s">
        <v>137</v>
      </c>
      <c r="C573">
        <v>7000000</v>
      </c>
      <c r="D573" t="str">
        <f t="shared" si="24"/>
        <v>3</v>
      </c>
      <c r="E573" t="str">
        <f t="shared" si="25"/>
        <v>2.04</v>
      </c>
      <c r="F573" t="str">
        <f t="shared" si="26"/>
        <v>2.04.02</v>
      </c>
    </row>
    <row r="574" spans="1:6" hidden="1" x14ac:dyDescent="0.25">
      <c r="A574" t="s">
        <v>669</v>
      </c>
      <c r="B574" t="s">
        <v>418</v>
      </c>
      <c r="C574">
        <v>400000</v>
      </c>
      <c r="D574" t="str">
        <f t="shared" si="24"/>
        <v>3</v>
      </c>
      <c r="E574" t="str">
        <f t="shared" si="25"/>
        <v>2.99</v>
      </c>
      <c r="F574" t="str">
        <f t="shared" si="26"/>
        <v>2.99.01</v>
      </c>
    </row>
    <row r="575" spans="1:6" hidden="1" x14ac:dyDescent="0.25">
      <c r="A575" t="s">
        <v>670</v>
      </c>
      <c r="B575" t="s">
        <v>143</v>
      </c>
      <c r="C575">
        <v>100000</v>
      </c>
      <c r="D575" t="str">
        <f t="shared" si="24"/>
        <v>3</v>
      </c>
      <c r="E575" t="str">
        <f t="shared" si="25"/>
        <v>2.99</v>
      </c>
      <c r="F575" t="str">
        <f t="shared" si="26"/>
        <v>2.99.03</v>
      </c>
    </row>
    <row r="576" spans="1:6" hidden="1" x14ac:dyDescent="0.25">
      <c r="A576" t="s">
        <v>671</v>
      </c>
      <c r="B576" t="s">
        <v>145</v>
      </c>
      <c r="C576">
        <v>1500000</v>
      </c>
      <c r="D576" t="str">
        <f t="shared" si="24"/>
        <v>3</v>
      </c>
      <c r="E576" t="str">
        <f t="shared" si="25"/>
        <v>2.99</v>
      </c>
      <c r="F576" t="str">
        <f t="shared" si="26"/>
        <v>2.99.04</v>
      </c>
    </row>
    <row r="577" spans="1:6" hidden="1" x14ac:dyDescent="0.25">
      <c r="A577" t="s">
        <v>672</v>
      </c>
      <c r="B577" t="s">
        <v>622</v>
      </c>
      <c r="C577">
        <v>100000</v>
      </c>
      <c r="D577" t="str">
        <f t="shared" si="24"/>
        <v>3</v>
      </c>
      <c r="E577" t="str">
        <f t="shared" si="25"/>
        <v>2.99</v>
      </c>
      <c r="F577" t="str">
        <f t="shared" si="26"/>
        <v>2.99.05</v>
      </c>
    </row>
    <row r="578" spans="1:6" hidden="1" x14ac:dyDescent="0.25">
      <c r="A578" t="s">
        <v>673</v>
      </c>
      <c r="B578" t="s">
        <v>595</v>
      </c>
      <c r="C578">
        <v>100000</v>
      </c>
      <c r="D578" t="str">
        <f t="shared" ref="D578:D641" si="27">+MID(A578,4,1)</f>
        <v>3</v>
      </c>
      <c r="E578" t="str">
        <f t="shared" si="25"/>
        <v>2.99</v>
      </c>
      <c r="F578" t="str">
        <f t="shared" si="26"/>
        <v>2.99.06</v>
      </c>
    </row>
    <row r="579" spans="1:6" hidden="1" x14ac:dyDescent="0.25">
      <c r="A579" t="s">
        <v>674</v>
      </c>
      <c r="B579" t="s">
        <v>153</v>
      </c>
      <c r="C579">
        <v>100000</v>
      </c>
      <c r="D579" t="str">
        <f t="shared" si="27"/>
        <v>3</v>
      </c>
      <c r="E579" t="str">
        <f t="shared" si="25"/>
        <v>2.99</v>
      </c>
      <c r="F579" t="str">
        <f t="shared" si="26"/>
        <v>2.99.99</v>
      </c>
    </row>
    <row r="580" spans="1:6" hidden="1" x14ac:dyDescent="0.25">
      <c r="A580" t="s">
        <v>675</v>
      </c>
      <c r="B580" t="s">
        <v>165</v>
      </c>
      <c r="C580">
        <v>3000000</v>
      </c>
      <c r="D580" t="str">
        <f t="shared" si="27"/>
        <v>3</v>
      </c>
      <c r="E580" t="str">
        <f t="shared" ref="E580:E643" si="28">+MID(A580,12,4)</f>
        <v>5.01</v>
      </c>
      <c r="F580" t="str">
        <f t="shared" ref="F580:F643" si="29">+MID(A580,12,7)</f>
        <v>5.01.05</v>
      </c>
    </row>
    <row r="581" spans="1:6" hidden="1" x14ac:dyDescent="0.25">
      <c r="A581" t="s">
        <v>676</v>
      </c>
      <c r="B581" t="s">
        <v>428</v>
      </c>
      <c r="C581">
        <v>1500000</v>
      </c>
      <c r="D581" t="str">
        <f t="shared" si="27"/>
        <v>3</v>
      </c>
      <c r="E581" t="str">
        <f t="shared" si="28"/>
        <v>5.01</v>
      </c>
      <c r="F581" t="str">
        <f t="shared" si="29"/>
        <v>5.01.99</v>
      </c>
    </row>
    <row r="582" spans="1:6" hidden="1" x14ac:dyDescent="0.25">
      <c r="A582" t="s">
        <v>677</v>
      </c>
      <c r="B582" t="s">
        <v>679</v>
      </c>
      <c r="C582">
        <v>3000000</v>
      </c>
      <c r="D582" t="str">
        <f t="shared" si="27"/>
        <v>3</v>
      </c>
      <c r="E582" t="str">
        <f t="shared" si="28"/>
        <v>5.99</v>
      </c>
      <c r="F582" t="str">
        <f t="shared" si="29"/>
        <v>5.99.03</v>
      </c>
    </row>
    <row r="583" spans="1:6" hidden="1" x14ac:dyDescent="0.25">
      <c r="A583" t="s">
        <v>1058</v>
      </c>
      <c r="B583" t="s">
        <v>803</v>
      </c>
      <c r="C583">
        <v>1441977</v>
      </c>
      <c r="D583" t="str">
        <f t="shared" si="27"/>
        <v>3</v>
      </c>
      <c r="E583" t="str">
        <f t="shared" si="28"/>
        <v>6.03</v>
      </c>
      <c r="F583" t="str">
        <f t="shared" si="29"/>
        <v>6.03.01</v>
      </c>
    </row>
    <row r="584" spans="1:6" hidden="1" x14ac:dyDescent="0.25">
      <c r="A584" t="s">
        <v>1059</v>
      </c>
      <c r="B584" t="s">
        <v>804</v>
      </c>
      <c r="C584">
        <v>720989</v>
      </c>
      <c r="D584" t="str">
        <f t="shared" si="27"/>
        <v>3</v>
      </c>
      <c r="E584" t="str">
        <f t="shared" si="28"/>
        <v>6.03</v>
      </c>
      <c r="F584" t="str">
        <f t="shared" si="29"/>
        <v>6.03.99</v>
      </c>
    </row>
    <row r="585" spans="1:6" hidden="1" x14ac:dyDescent="0.25">
      <c r="A585" t="s">
        <v>1060</v>
      </c>
      <c r="B585" t="s">
        <v>766</v>
      </c>
      <c r="C585">
        <v>33534468</v>
      </c>
      <c r="D585" t="str">
        <f t="shared" si="27"/>
        <v>3</v>
      </c>
      <c r="E585" t="str">
        <f t="shared" si="28"/>
        <v>0.01</v>
      </c>
      <c r="F585" t="str">
        <f t="shared" si="29"/>
        <v>0.01.01</v>
      </c>
    </row>
    <row r="586" spans="1:6" hidden="1" x14ac:dyDescent="0.25">
      <c r="A586" t="s">
        <v>1061</v>
      </c>
      <c r="B586" t="s">
        <v>843</v>
      </c>
      <c r="C586">
        <v>300000</v>
      </c>
      <c r="D586" t="str">
        <f t="shared" si="27"/>
        <v>3</v>
      </c>
      <c r="E586" t="str">
        <f t="shared" si="28"/>
        <v>0.01</v>
      </c>
      <c r="F586" t="str">
        <f t="shared" si="29"/>
        <v>0.01.05</v>
      </c>
    </row>
    <row r="587" spans="1:6" hidden="1" x14ac:dyDescent="0.25">
      <c r="A587" t="s">
        <v>1062</v>
      </c>
      <c r="B587" t="s">
        <v>771</v>
      </c>
      <c r="C587">
        <v>300000</v>
      </c>
      <c r="D587" t="str">
        <f t="shared" si="27"/>
        <v>3</v>
      </c>
      <c r="E587" t="str">
        <f t="shared" si="28"/>
        <v>0.02</v>
      </c>
      <c r="F587" t="str">
        <f t="shared" si="29"/>
        <v>0.02.01</v>
      </c>
    </row>
    <row r="588" spans="1:6" hidden="1" x14ac:dyDescent="0.25">
      <c r="A588" t="s">
        <v>1063</v>
      </c>
      <c r="B588" t="s">
        <v>778</v>
      </c>
      <c r="C588">
        <v>6456046</v>
      </c>
      <c r="D588" t="str">
        <f t="shared" si="27"/>
        <v>3</v>
      </c>
      <c r="E588" t="str">
        <f t="shared" si="28"/>
        <v>0.03</v>
      </c>
      <c r="F588" t="str">
        <f t="shared" si="29"/>
        <v>0.03.01</v>
      </c>
    </row>
    <row r="589" spans="1:6" hidden="1" x14ac:dyDescent="0.25">
      <c r="A589" t="s">
        <v>1064</v>
      </c>
      <c r="B589" t="s">
        <v>780</v>
      </c>
      <c r="C589">
        <v>3662843</v>
      </c>
      <c r="D589" t="str">
        <f t="shared" si="27"/>
        <v>3</v>
      </c>
      <c r="E589" t="str">
        <f t="shared" si="28"/>
        <v>0.03</v>
      </c>
      <c r="F589" t="str">
        <f t="shared" si="29"/>
        <v>0.03.03</v>
      </c>
    </row>
    <row r="590" spans="1:6" hidden="1" x14ac:dyDescent="0.25">
      <c r="A590" t="s">
        <v>1065</v>
      </c>
      <c r="B590" t="s">
        <v>781</v>
      </c>
      <c r="C590">
        <v>3381190</v>
      </c>
      <c r="D590" t="str">
        <f t="shared" si="27"/>
        <v>3</v>
      </c>
      <c r="E590" t="str">
        <f t="shared" si="28"/>
        <v>0.03</v>
      </c>
      <c r="F590" t="str">
        <f t="shared" si="29"/>
        <v>0.03.04</v>
      </c>
    </row>
    <row r="591" spans="1:6" hidden="1" x14ac:dyDescent="0.25">
      <c r="A591" t="s">
        <v>1066</v>
      </c>
      <c r="B591" t="s">
        <v>784</v>
      </c>
      <c r="C591">
        <v>4067383</v>
      </c>
      <c r="D591" t="str">
        <f t="shared" si="27"/>
        <v>3</v>
      </c>
      <c r="E591" t="str">
        <f t="shared" si="28"/>
        <v>0.04</v>
      </c>
      <c r="F591" t="str">
        <f t="shared" si="29"/>
        <v>0.04.01</v>
      </c>
    </row>
    <row r="592" spans="1:6" hidden="1" x14ac:dyDescent="0.25">
      <c r="A592" t="s">
        <v>1067</v>
      </c>
      <c r="B592" t="s">
        <v>785</v>
      </c>
      <c r="C592">
        <v>219859</v>
      </c>
      <c r="D592" t="str">
        <f t="shared" si="27"/>
        <v>3</v>
      </c>
      <c r="E592" t="str">
        <f t="shared" si="28"/>
        <v>0.04</v>
      </c>
      <c r="F592" t="str">
        <f t="shared" si="29"/>
        <v>0.04.05</v>
      </c>
    </row>
    <row r="593" spans="1:6" hidden="1" x14ac:dyDescent="0.25">
      <c r="A593" t="s">
        <v>1068</v>
      </c>
      <c r="B593" t="s">
        <v>789</v>
      </c>
      <c r="C593">
        <v>2383266</v>
      </c>
      <c r="D593" t="str">
        <f t="shared" si="27"/>
        <v>3</v>
      </c>
      <c r="E593" t="str">
        <f t="shared" si="28"/>
        <v>0.05</v>
      </c>
      <c r="F593" t="str">
        <f t="shared" si="29"/>
        <v>0.05.01</v>
      </c>
    </row>
    <row r="594" spans="1:6" hidden="1" x14ac:dyDescent="0.25">
      <c r="A594" t="s">
        <v>1069</v>
      </c>
      <c r="B594" t="s">
        <v>790</v>
      </c>
      <c r="C594">
        <v>1319151</v>
      </c>
      <c r="D594" t="str">
        <f t="shared" si="27"/>
        <v>3</v>
      </c>
      <c r="E594" t="str">
        <f t="shared" si="28"/>
        <v>0.05</v>
      </c>
      <c r="F594" t="str">
        <f t="shared" si="29"/>
        <v>0.05.02</v>
      </c>
    </row>
    <row r="595" spans="1:6" hidden="1" x14ac:dyDescent="0.25">
      <c r="A595" t="s">
        <v>1070</v>
      </c>
      <c r="B595" t="s">
        <v>791</v>
      </c>
      <c r="C595">
        <v>659576</v>
      </c>
      <c r="D595" t="str">
        <f t="shared" si="27"/>
        <v>3</v>
      </c>
      <c r="E595" t="str">
        <f t="shared" si="28"/>
        <v>0.05</v>
      </c>
      <c r="F595" t="str">
        <f t="shared" si="29"/>
        <v>0.05.03</v>
      </c>
    </row>
    <row r="596" spans="1:6" hidden="1" x14ac:dyDescent="0.25">
      <c r="A596" t="s">
        <v>1071</v>
      </c>
      <c r="B596" t="s">
        <v>1073</v>
      </c>
      <c r="C596">
        <v>1000000</v>
      </c>
      <c r="D596" t="str">
        <f t="shared" si="27"/>
        <v>3</v>
      </c>
      <c r="E596" t="str">
        <f t="shared" si="28"/>
        <v>1.01</v>
      </c>
      <c r="F596" t="str">
        <f t="shared" si="29"/>
        <v>1.01.02</v>
      </c>
    </row>
    <row r="597" spans="1:6" hidden="1" x14ac:dyDescent="0.25">
      <c r="A597" t="s">
        <v>1072</v>
      </c>
      <c r="B597" t="s">
        <v>203</v>
      </c>
      <c r="C597">
        <v>970000</v>
      </c>
      <c r="D597" t="str">
        <f t="shared" si="27"/>
        <v>3</v>
      </c>
      <c r="E597" t="str">
        <f t="shared" si="28"/>
        <v>1.01</v>
      </c>
      <c r="F597" t="str">
        <f t="shared" si="29"/>
        <v>1.01.03</v>
      </c>
    </row>
    <row r="598" spans="1:6" hidden="1" x14ac:dyDescent="0.25">
      <c r="A598" t="s">
        <v>1074</v>
      </c>
      <c r="B598" t="s">
        <v>1007</v>
      </c>
      <c r="C598">
        <v>100000</v>
      </c>
      <c r="D598" t="str">
        <f t="shared" si="27"/>
        <v>3</v>
      </c>
      <c r="E598" t="str">
        <f t="shared" si="28"/>
        <v>1.03</v>
      </c>
      <c r="F598" t="str">
        <f t="shared" si="29"/>
        <v>1.03.07</v>
      </c>
    </row>
    <row r="599" spans="1:6" hidden="1" x14ac:dyDescent="0.25">
      <c r="A599" t="s">
        <v>1075</v>
      </c>
      <c r="B599" t="s">
        <v>55</v>
      </c>
      <c r="C599">
        <v>3300000</v>
      </c>
      <c r="D599" t="str">
        <f t="shared" si="27"/>
        <v>3</v>
      </c>
      <c r="E599" t="str">
        <f t="shared" si="28"/>
        <v>1.04</v>
      </c>
      <c r="F599" t="str">
        <f t="shared" si="29"/>
        <v>1.04.06</v>
      </c>
    </row>
    <row r="600" spans="1:6" hidden="1" x14ac:dyDescent="0.25">
      <c r="A600" t="s">
        <v>1076</v>
      </c>
      <c r="B600" t="s">
        <v>57</v>
      </c>
      <c r="C600">
        <v>80000</v>
      </c>
      <c r="D600" t="str">
        <f t="shared" si="27"/>
        <v>3</v>
      </c>
      <c r="E600" t="str">
        <f t="shared" si="28"/>
        <v>1.04</v>
      </c>
      <c r="F600" t="str">
        <f t="shared" si="29"/>
        <v>1.04.99</v>
      </c>
    </row>
    <row r="601" spans="1:6" hidden="1" x14ac:dyDescent="0.25">
      <c r="A601" t="s">
        <v>680</v>
      </c>
      <c r="B601" t="s">
        <v>67</v>
      </c>
      <c r="C601">
        <v>1879434</v>
      </c>
      <c r="D601" t="str">
        <f t="shared" si="27"/>
        <v>3</v>
      </c>
      <c r="E601" t="str">
        <f t="shared" si="28"/>
        <v>1.06</v>
      </c>
      <c r="F601" t="str">
        <f t="shared" si="29"/>
        <v>1.06.01</v>
      </c>
    </row>
    <row r="602" spans="1:6" hidden="1" x14ac:dyDescent="0.25">
      <c r="A602" t="s">
        <v>1077</v>
      </c>
      <c r="B602" t="s">
        <v>71</v>
      </c>
      <c r="C602">
        <v>150000</v>
      </c>
      <c r="D602" t="str">
        <f t="shared" si="27"/>
        <v>3</v>
      </c>
      <c r="E602" t="str">
        <f t="shared" si="28"/>
        <v>1.07</v>
      </c>
      <c r="F602" t="str">
        <f t="shared" si="29"/>
        <v>1.07.01</v>
      </c>
    </row>
    <row r="603" spans="1:6" hidden="1" x14ac:dyDescent="0.25">
      <c r="A603" t="s">
        <v>1078</v>
      </c>
      <c r="B603" t="s">
        <v>1080</v>
      </c>
      <c r="C603">
        <v>2500000</v>
      </c>
      <c r="D603" t="str">
        <f t="shared" si="27"/>
        <v>3</v>
      </c>
      <c r="E603" t="str">
        <f t="shared" si="28"/>
        <v>1.08</v>
      </c>
      <c r="F603" t="str">
        <f t="shared" si="29"/>
        <v>1.08.04</v>
      </c>
    </row>
    <row r="604" spans="1:6" hidden="1" x14ac:dyDescent="0.25">
      <c r="A604" t="s">
        <v>1079</v>
      </c>
      <c r="B604" t="s">
        <v>441</v>
      </c>
      <c r="C604">
        <v>1500000</v>
      </c>
      <c r="D604" t="str">
        <f t="shared" si="27"/>
        <v>3</v>
      </c>
      <c r="E604" t="str">
        <f t="shared" si="28"/>
        <v>1.08</v>
      </c>
      <c r="F604" t="str">
        <f t="shared" si="29"/>
        <v>1.08.05</v>
      </c>
    </row>
    <row r="605" spans="1:6" hidden="1" x14ac:dyDescent="0.25">
      <c r="A605" t="s">
        <v>1081</v>
      </c>
      <c r="B605" t="s">
        <v>93</v>
      </c>
      <c r="C605">
        <v>150000</v>
      </c>
      <c r="D605" t="str">
        <f t="shared" si="27"/>
        <v>3</v>
      </c>
      <c r="E605" t="str">
        <f t="shared" si="28"/>
        <v>1.09</v>
      </c>
      <c r="F605" t="str">
        <f t="shared" si="29"/>
        <v>1.09.99</v>
      </c>
    </row>
    <row r="606" spans="1:6" hidden="1" x14ac:dyDescent="0.25">
      <c r="A606" t="s">
        <v>681</v>
      </c>
      <c r="B606" t="s">
        <v>103</v>
      </c>
      <c r="C606">
        <v>2000000</v>
      </c>
      <c r="D606" t="str">
        <f t="shared" si="27"/>
        <v>3</v>
      </c>
      <c r="E606" t="str">
        <f t="shared" si="28"/>
        <v>2.01</v>
      </c>
      <c r="F606" t="str">
        <f t="shared" si="29"/>
        <v>2.01.01</v>
      </c>
    </row>
    <row r="607" spans="1:6" hidden="1" x14ac:dyDescent="0.25">
      <c r="A607" t="s">
        <v>1082</v>
      </c>
      <c r="B607" t="s">
        <v>324</v>
      </c>
      <c r="C607">
        <v>600000</v>
      </c>
      <c r="D607" t="str">
        <f t="shared" si="27"/>
        <v>3</v>
      </c>
      <c r="E607" t="str">
        <f t="shared" si="28"/>
        <v>2.03</v>
      </c>
      <c r="F607" t="str">
        <f t="shared" si="29"/>
        <v>2.03.01</v>
      </c>
    </row>
    <row r="608" spans="1:6" hidden="1" x14ac:dyDescent="0.25">
      <c r="A608" t="s">
        <v>1083</v>
      </c>
      <c r="B608" t="s">
        <v>121</v>
      </c>
      <c r="C608">
        <v>600000</v>
      </c>
      <c r="D608" t="str">
        <f t="shared" si="27"/>
        <v>3</v>
      </c>
      <c r="E608" t="str">
        <f t="shared" si="28"/>
        <v>2.03</v>
      </c>
      <c r="F608" t="str">
        <f t="shared" si="29"/>
        <v>2.03.02</v>
      </c>
    </row>
    <row r="609" spans="1:6" hidden="1" x14ac:dyDescent="0.25">
      <c r="A609" t="s">
        <v>1084</v>
      </c>
      <c r="B609" t="s">
        <v>123</v>
      </c>
      <c r="C609">
        <v>500000</v>
      </c>
      <c r="D609" t="str">
        <f t="shared" si="27"/>
        <v>3</v>
      </c>
      <c r="E609" t="str">
        <f t="shared" si="28"/>
        <v>2.03</v>
      </c>
      <c r="F609" t="str">
        <f t="shared" si="29"/>
        <v>2.03.03</v>
      </c>
    </row>
    <row r="610" spans="1:6" hidden="1" x14ac:dyDescent="0.25">
      <c r="A610" t="s">
        <v>1085</v>
      </c>
      <c r="B610" t="s">
        <v>371</v>
      </c>
      <c r="C610">
        <v>500000</v>
      </c>
      <c r="D610" t="str">
        <f t="shared" si="27"/>
        <v>3</v>
      </c>
      <c r="E610" t="str">
        <f t="shared" si="28"/>
        <v>2.03</v>
      </c>
      <c r="F610" t="str">
        <f t="shared" si="29"/>
        <v>2.03.06</v>
      </c>
    </row>
    <row r="611" spans="1:6" hidden="1" x14ac:dyDescent="0.25">
      <c r="A611" t="s">
        <v>1086</v>
      </c>
      <c r="B611" t="s">
        <v>131</v>
      </c>
      <c r="C611">
        <v>500000</v>
      </c>
      <c r="D611" t="str">
        <f t="shared" si="27"/>
        <v>3</v>
      </c>
      <c r="E611" t="str">
        <f t="shared" si="28"/>
        <v>2.03</v>
      </c>
      <c r="F611" t="str">
        <f t="shared" si="29"/>
        <v>2.03.99</v>
      </c>
    </row>
    <row r="612" spans="1:6" hidden="1" x14ac:dyDescent="0.25">
      <c r="A612" t="s">
        <v>1087</v>
      </c>
      <c r="B612" t="s">
        <v>135</v>
      </c>
      <c r="C612">
        <v>200000</v>
      </c>
      <c r="D612" t="str">
        <f t="shared" si="27"/>
        <v>3</v>
      </c>
      <c r="E612" t="str">
        <f t="shared" si="28"/>
        <v>2.04</v>
      </c>
      <c r="F612" t="str">
        <f t="shared" si="29"/>
        <v>2.04.01</v>
      </c>
    </row>
    <row r="613" spans="1:6" hidden="1" x14ac:dyDescent="0.25">
      <c r="A613" t="s">
        <v>682</v>
      </c>
      <c r="B613" t="s">
        <v>137</v>
      </c>
      <c r="C613">
        <v>621332</v>
      </c>
      <c r="D613" t="str">
        <f t="shared" si="27"/>
        <v>3</v>
      </c>
      <c r="E613" t="str">
        <f t="shared" si="28"/>
        <v>2.04</v>
      </c>
      <c r="F613" t="str">
        <f t="shared" si="29"/>
        <v>2.04.02</v>
      </c>
    </row>
    <row r="614" spans="1:6" hidden="1" x14ac:dyDescent="0.25">
      <c r="A614" t="s">
        <v>683</v>
      </c>
      <c r="B614" t="s">
        <v>145</v>
      </c>
      <c r="C614">
        <v>1900000</v>
      </c>
      <c r="D614" t="str">
        <f t="shared" si="27"/>
        <v>3</v>
      </c>
      <c r="E614" t="str">
        <f t="shared" si="28"/>
        <v>2.99</v>
      </c>
      <c r="F614" t="str">
        <f t="shared" si="29"/>
        <v>2.99.04</v>
      </c>
    </row>
    <row r="615" spans="1:6" hidden="1" x14ac:dyDescent="0.25">
      <c r="A615" t="s">
        <v>1088</v>
      </c>
      <c r="B615" t="s">
        <v>147</v>
      </c>
      <c r="C615">
        <v>100000</v>
      </c>
      <c r="D615" t="str">
        <f t="shared" si="27"/>
        <v>3</v>
      </c>
      <c r="E615" t="str">
        <f t="shared" si="28"/>
        <v>2.99</v>
      </c>
      <c r="F615" t="str">
        <f t="shared" si="29"/>
        <v>2.99.05</v>
      </c>
    </row>
    <row r="616" spans="1:6" hidden="1" x14ac:dyDescent="0.25">
      <c r="A616" t="s">
        <v>1089</v>
      </c>
      <c r="B616" t="s">
        <v>339</v>
      </c>
      <c r="C616">
        <v>100000</v>
      </c>
      <c r="D616" t="str">
        <f t="shared" si="27"/>
        <v>3</v>
      </c>
      <c r="E616" t="str">
        <f t="shared" si="28"/>
        <v>2.99</v>
      </c>
      <c r="F616" t="str">
        <f t="shared" si="29"/>
        <v>2.99.06</v>
      </c>
    </row>
    <row r="617" spans="1:6" hidden="1" x14ac:dyDescent="0.25">
      <c r="A617" t="s">
        <v>1090</v>
      </c>
      <c r="B617" t="s">
        <v>1091</v>
      </c>
      <c r="C617">
        <v>100000</v>
      </c>
      <c r="D617" t="str">
        <f t="shared" si="27"/>
        <v>3</v>
      </c>
      <c r="E617" t="str">
        <f t="shared" si="28"/>
        <v>2.99</v>
      </c>
      <c r="F617" t="str">
        <f t="shared" si="29"/>
        <v>2.99.99</v>
      </c>
    </row>
    <row r="618" spans="1:6" x14ac:dyDescent="0.25">
      <c r="A618" t="s">
        <v>1092</v>
      </c>
      <c r="B618" t="s">
        <v>1093</v>
      </c>
      <c r="C618">
        <v>1000000</v>
      </c>
      <c r="D618" t="str">
        <f t="shared" si="27"/>
        <v>3</v>
      </c>
      <c r="E618" t="str">
        <f t="shared" si="28"/>
        <v>3.02</v>
      </c>
      <c r="F618" t="str">
        <f t="shared" si="29"/>
        <v>3.02.06</v>
      </c>
    </row>
    <row r="619" spans="1:6" hidden="1" x14ac:dyDescent="0.25">
      <c r="A619" t="s">
        <v>1094</v>
      </c>
      <c r="B619" t="s">
        <v>161</v>
      </c>
      <c r="C619">
        <v>400000</v>
      </c>
      <c r="D619" t="str">
        <f t="shared" si="27"/>
        <v>3</v>
      </c>
      <c r="E619" t="str">
        <f t="shared" si="28"/>
        <v>5.01</v>
      </c>
      <c r="F619" t="str">
        <f t="shared" si="29"/>
        <v>5.01.03</v>
      </c>
    </row>
    <row r="620" spans="1:6" hidden="1" x14ac:dyDescent="0.25">
      <c r="A620" t="s">
        <v>1095</v>
      </c>
      <c r="B620" t="s">
        <v>803</v>
      </c>
      <c r="C620">
        <v>439717</v>
      </c>
      <c r="D620" t="str">
        <f t="shared" si="27"/>
        <v>3</v>
      </c>
      <c r="E620" t="str">
        <f t="shared" si="28"/>
        <v>6.03</v>
      </c>
      <c r="F620" t="str">
        <f t="shared" si="29"/>
        <v>6.03.01</v>
      </c>
    </row>
    <row r="621" spans="1:6" hidden="1" x14ac:dyDescent="0.25">
      <c r="A621" t="s">
        <v>1096</v>
      </c>
      <c r="B621" t="s">
        <v>804</v>
      </c>
      <c r="C621">
        <v>439859</v>
      </c>
      <c r="D621" t="str">
        <f t="shared" si="27"/>
        <v>3</v>
      </c>
      <c r="E621" t="str">
        <f t="shared" si="28"/>
        <v>6.03</v>
      </c>
      <c r="F621" t="str">
        <f t="shared" si="29"/>
        <v>6.03.99</v>
      </c>
    </row>
    <row r="622" spans="1:6" hidden="1" x14ac:dyDescent="0.25">
      <c r="A622" t="s">
        <v>1097</v>
      </c>
      <c r="B622" t="s">
        <v>1098</v>
      </c>
      <c r="C622">
        <v>2000000</v>
      </c>
      <c r="D622" t="str">
        <f t="shared" si="27"/>
        <v>3</v>
      </c>
      <c r="E622" t="str">
        <f t="shared" si="28"/>
        <v>8.02</v>
      </c>
      <c r="F622" t="str">
        <f t="shared" si="29"/>
        <v>8.02.06</v>
      </c>
    </row>
    <row r="623" spans="1:6" hidden="1" x14ac:dyDescent="0.25">
      <c r="A623" t="s">
        <v>684</v>
      </c>
      <c r="B623" t="s">
        <v>324</v>
      </c>
      <c r="C623">
        <v>200000</v>
      </c>
      <c r="D623" t="str">
        <f t="shared" si="27"/>
        <v>3</v>
      </c>
      <c r="E623" t="str">
        <f t="shared" si="28"/>
        <v>2.03</v>
      </c>
      <c r="F623" t="str">
        <f t="shared" si="29"/>
        <v>2.03.01</v>
      </c>
    </row>
    <row r="624" spans="1:6" hidden="1" x14ac:dyDescent="0.25">
      <c r="A624" t="s">
        <v>685</v>
      </c>
      <c r="B624" t="s">
        <v>121</v>
      </c>
      <c r="C624">
        <v>500000</v>
      </c>
      <c r="D624" t="str">
        <f t="shared" si="27"/>
        <v>3</v>
      </c>
      <c r="E624" t="str">
        <f t="shared" si="28"/>
        <v>2.03</v>
      </c>
      <c r="F624" t="str">
        <f t="shared" si="29"/>
        <v>2.03.02</v>
      </c>
    </row>
    <row r="625" spans="1:6" hidden="1" x14ac:dyDescent="0.25">
      <c r="A625" t="s">
        <v>686</v>
      </c>
      <c r="B625" t="s">
        <v>123</v>
      </c>
      <c r="C625">
        <v>200000</v>
      </c>
      <c r="D625" t="str">
        <f t="shared" si="27"/>
        <v>3</v>
      </c>
      <c r="E625" t="str">
        <f t="shared" si="28"/>
        <v>2.03</v>
      </c>
      <c r="F625" t="str">
        <f t="shared" si="29"/>
        <v>2.03.03</v>
      </c>
    </row>
    <row r="626" spans="1:6" hidden="1" x14ac:dyDescent="0.25">
      <c r="A626" t="s">
        <v>687</v>
      </c>
      <c r="B626" t="s">
        <v>371</v>
      </c>
      <c r="C626">
        <v>100000</v>
      </c>
      <c r="D626" t="str">
        <f t="shared" si="27"/>
        <v>3</v>
      </c>
      <c r="E626" t="str">
        <f t="shared" si="28"/>
        <v>2.03</v>
      </c>
      <c r="F626" t="str">
        <f t="shared" si="29"/>
        <v>2.03.06</v>
      </c>
    </row>
    <row r="627" spans="1:6" hidden="1" x14ac:dyDescent="0.25">
      <c r="A627" t="s">
        <v>688</v>
      </c>
      <c r="B627" t="s">
        <v>324</v>
      </c>
      <c r="C627">
        <v>500000</v>
      </c>
      <c r="D627" t="str">
        <f t="shared" si="27"/>
        <v>3</v>
      </c>
      <c r="E627" t="str">
        <f t="shared" si="28"/>
        <v>2.03</v>
      </c>
      <c r="F627" t="str">
        <f t="shared" si="29"/>
        <v>2.03.01</v>
      </c>
    </row>
    <row r="628" spans="1:6" hidden="1" x14ac:dyDescent="0.25">
      <c r="A628" t="s">
        <v>689</v>
      </c>
      <c r="B628" t="s">
        <v>121</v>
      </c>
      <c r="C628">
        <v>400000</v>
      </c>
      <c r="D628" t="str">
        <f t="shared" si="27"/>
        <v>3</v>
      </c>
      <c r="E628" t="str">
        <f t="shared" si="28"/>
        <v>2.03</v>
      </c>
      <c r="F628" t="str">
        <f t="shared" si="29"/>
        <v>2.03.02</v>
      </c>
    </row>
    <row r="629" spans="1:6" hidden="1" x14ac:dyDescent="0.25">
      <c r="A629" t="s">
        <v>690</v>
      </c>
      <c r="B629" t="s">
        <v>618</v>
      </c>
      <c r="C629">
        <v>100000</v>
      </c>
      <c r="D629" t="str">
        <f t="shared" si="27"/>
        <v>3</v>
      </c>
      <c r="E629" t="str">
        <f t="shared" si="28"/>
        <v>2.03</v>
      </c>
      <c r="F629" t="str">
        <f t="shared" si="29"/>
        <v>2.03.06</v>
      </c>
    </row>
    <row r="630" spans="1:6" hidden="1" x14ac:dyDescent="0.25">
      <c r="A630" t="s">
        <v>691</v>
      </c>
      <c r="B630" t="s">
        <v>195</v>
      </c>
      <c r="C630">
        <v>30000000</v>
      </c>
      <c r="D630" t="str">
        <f t="shared" si="27"/>
        <v>3</v>
      </c>
      <c r="E630" t="str">
        <f t="shared" si="28"/>
        <v>5.02</v>
      </c>
      <c r="F630" t="str">
        <f t="shared" si="29"/>
        <v>5.02.02</v>
      </c>
    </row>
    <row r="631" spans="1:6" hidden="1" x14ac:dyDescent="0.25">
      <c r="A631" t="s">
        <v>692</v>
      </c>
      <c r="B631" t="s">
        <v>195</v>
      </c>
      <c r="C631">
        <v>30000000</v>
      </c>
      <c r="D631" t="str">
        <f t="shared" si="27"/>
        <v>3</v>
      </c>
      <c r="E631" t="str">
        <f t="shared" si="28"/>
        <v>5.02</v>
      </c>
      <c r="F631" t="str">
        <f t="shared" si="29"/>
        <v>5.02.02</v>
      </c>
    </row>
    <row r="632" spans="1:6" hidden="1" x14ac:dyDescent="0.25">
      <c r="A632" t="s">
        <v>693</v>
      </c>
      <c r="B632" t="s">
        <v>195</v>
      </c>
      <c r="C632">
        <v>30000000</v>
      </c>
      <c r="D632" t="str">
        <f t="shared" si="27"/>
        <v>3</v>
      </c>
      <c r="E632" t="str">
        <f t="shared" si="28"/>
        <v>5.02</v>
      </c>
      <c r="F632" t="str">
        <f t="shared" si="29"/>
        <v>5.02.02</v>
      </c>
    </row>
    <row r="633" spans="1:6" hidden="1" x14ac:dyDescent="0.25">
      <c r="A633" t="s">
        <v>694</v>
      </c>
      <c r="B633" t="s">
        <v>195</v>
      </c>
      <c r="C633">
        <v>30000000</v>
      </c>
      <c r="D633" t="str">
        <f t="shared" si="27"/>
        <v>3</v>
      </c>
      <c r="E633" t="str">
        <f t="shared" si="28"/>
        <v>5.02</v>
      </c>
      <c r="F633" t="str">
        <f t="shared" si="29"/>
        <v>5.02.02</v>
      </c>
    </row>
    <row r="634" spans="1:6" hidden="1" x14ac:dyDescent="0.25">
      <c r="A634" t="s">
        <v>695</v>
      </c>
      <c r="B634" t="s">
        <v>195</v>
      </c>
      <c r="C634">
        <v>30000000</v>
      </c>
      <c r="D634" t="str">
        <f t="shared" si="27"/>
        <v>3</v>
      </c>
      <c r="E634" t="str">
        <f t="shared" si="28"/>
        <v>5.02</v>
      </c>
      <c r="F634" t="str">
        <f t="shared" si="29"/>
        <v>5.02.02</v>
      </c>
    </row>
    <row r="635" spans="1:6" hidden="1" x14ac:dyDescent="0.25">
      <c r="A635" t="s">
        <v>696</v>
      </c>
      <c r="B635" t="s">
        <v>195</v>
      </c>
      <c r="C635">
        <v>30000000</v>
      </c>
      <c r="D635" t="str">
        <f t="shared" si="27"/>
        <v>3</v>
      </c>
      <c r="E635" t="str">
        <f t="shared" si="28"/>
        <v>5.02</v>
      </c>
      <c r="F635" t="str">
        <f t="shared" si="29"/>
        <v>5.02.02</v>
      </c>
    </row>
    <row r="636" spans="1:6" hidden="1" x14ac:dyDescent="0.25">
      <c r="A636" t="s">
        <v>697</v>
      </c>
      <c r="B636" t="s">
        <v>195</v>
      </c>
      <c r="C636">
        <v>10000000</v>
      </c>
      <c r="D636" t="str">
        <f t="shared" si="27"/>
        <v>3</v>
      </c>
      <c r="E636" t="str">
        <f t="shared" si="28"/>
        <v>5.02</v>
      </c>
      <c r="F636" t="str">
        <f t="shared" si="29"/>
        <v>5.02.02</v>
      </c>
    </row>
    <row r="637" spans="1:6" hidden="1" x14ac:dyDescent="0.25">
      <c r="A637" t="s">
        <v>698</v>
      </c>
      <c r="B637" t="s">
        <v>195</v>
      </c>
      <c r="C637">
        <v>70000000</v>
      </c>
      <c r="D637" t="str">
        <f t="shared" si="27"/>
        <v>3</v>
      </c>
      <c r="E637" t="str">
        <f t="shared" si="28"/>
        <v>5.02</v>
      </c>
      <c r="F637" t="str">
        <f t="shared" si="29"/>
        <v>5.02.02</v>
      </c>
    </row>
    <row r="638" spans="1:6" hidden="1" x14ac:dyDescent="0.25">
      <c r="A638" t="s">
        <v>699</v>
      </c>
      <c r="B638" t="s">
        <v>195</v>
      </c>
      <c r="C638">
        <v>80000000</v>
      </c>
      <c r="D638" t="str">
        <f t="shared" si="27"/>
        <v>3</v>
      </c>
      <c r="E638" t="str">
        <f t="shared" si="28"/>
        <v>5.02</v>
      </c>
      <c r="F638" t="str">
        <f t="shared" si="29"/>
        <v>5.02.02</v>
      </c>
    </row>
    <row r="639" spans="1:6" hidden="1" x14ac:dyDescent="0.25">
      <c r="A639" t="s">
        <v>700</v>
      </c>
      <c r="B639" t="s">
        <v>195</v>
      </c>
      <c r="C639">
        <v>30000000</v>
      </c>
      <c r="D639" t="str">
        <f t="shared" si="27"/>
        <v>3</v>
      </c>
      <c r="E639" t="str">
        <f t="shared" si="28"/>
        <v>5.02</v>
      </c>
      <c r="F639" t="str">
        <f t="shared" si="29"/>
        <v>5.02.02</v>
      </c>
    </row>
    <row r="640" spans="1:6" hidden="1" x14ac:dyDescent="0.25">
      <c r="A640" t="s">
        <v>1099</v>
      </c>
      <c r="B640" t="s">
        <v>766</v>
      </c>
      <c r="C640">
        <v>19295280</v>
      </c>
      <c r="D640" t="str">
        <f t="shared" si="27"/>
        <v>3</v>
      </c>
      <c r="E640" t="str">
        <f t="shared" si="28"/>
        <v>0.01</v>
      </c>
      <c r="F640" t="str">
        <f t="shared" si="29"/>
        <v>0.01.01</v>
      </c>
    </row>
    <row r="641" spans="1:6" hidden="1" x14ac:dyDescent="0.25">
      <c r="A641" t="s">
        <v>1100</v>
      </c>
      <c r="B641" t="s">
        <v>843</v>
      </c>
      <c r="C641">
        <v>200000</v>
      </c>
      <c r="D641" t="str">
        <f t="shared" si="27"/>
        <v>3</v>
      </c>
      <c r="E641" t="str">
        <f t="shared" si="28"/>
        <v>0.01</v>
      </c>
      <c r="F641" t="str">
        <f t="shared" si="29"/>
        <v>0.01.05</v>
      </c>
    </row>
    <row r="642" spans="1:6" hidden="1" x14ac:dyDescent="0.25">
      <c r="A642" t="s">
        <v>1101</v>
      </c>
      <c r="B642" t="s">
        <v>771</v>
      </c>
      <c r="C642">
        <v>300000</v>
      </c>
      <c r="D642" t="str">
        <f t="shared" ref="D642:D705" si="30">+MID(A642,4,1)</f>
        <v>3</v>
      </c>
      <c r="E642" t="str">
        <f t="shared" si="28"/>
        <v>0.02</v>
      </c>
      <c r="F642" t="str">
        <f t="shared" si="29"/>
        <v>0.02.01</v>
      </c>
    </row>
    <row r="643" spans="1:6" hidden="1" x14ac:dyDescent="0.25">
      <c r="A643" t="s">
        <v>1102</v>
      </c>
      <c r="B643" t="s">
        <v>778</v>
      </c>
      <c r="C643">
        <v>3722242</v>
      </c>
      <c r="D643" t="str">
        <f t="shared" si="30"/>
        <v>3</v>
      </c>
      <c r="E643" t="str">
        <f t="shared" si="28"/>
        <v>0.03</v>
      </c>
      <c r="F643" t="str">
        <f t="shared" si="29"/>
        <v>0.03.01</v>
      </c>
    </row>
    <row r="644" spans="1:6" hidden="1" x14ac:dyDescent="0.25">
      <c r="A644" t="s">
        <v>1103</v>
      </c>
      <c r="B644" t="s">
        <v>780</v>
      </c>
      <c r="C644">
        <v>2122195</v>
      </c>
      <c r="D644" t="str">
        <f t="shared" si="30"/>
        <v>3</v>
      </c>
      <c r="E644" t="str">
        <f t="shared" ref="E644:E707" si="31">+MID(A644,12,4)</f>
        <v>0.03</v>
      </c>
      <c r="F644" t="str">
        <f t="shared" ref="F644:F707" si="32">+MID(A644,12,7)</f>
        <v>0.03.03</v>
      </c>
    </row>
    <row r="645" spans="1:6" hidden="1" x14ac:dyDescent="0.25">
      <c r="A645" t="s">
        <v>1104</v>
      </c>
      <c r="B645" t="s">
        <v>781</v>
      </c>
      <c r="C645">
        <v>1959010</v>
      </c>
      <c r="D645" t="str">
        <f t="shared" si="30"/>
        <v>3</v>
      </c>
      <c r="E645" t="str">
        <f t="shared" si="31"/>
        <v>0.03</v>
      </c>
      <c r="F645" t="str">
        <f t="shared" si="32"/>
        <v>0.03.04</v>
      </c>
    </row>
    <row r="646" spans="1:6" hidden="1" x14ac:dyDescent="0.25">
      <c r="A646" t="s">
        <v>1105</v>
      </c>
      <c r="B646" t="s">
        <v>784</v>
      </c>
      <c r="C646">
        <v>2356579</v>
      </c>
      <c r="D646" t="str">
        <f t="shared" si="30"/>
        <v>3</v>
      </c>
      <c r="E646" t="str">
        <f t="shared" si="31"/>
        <v>0.04</v>
      </c>
      <c r="F646" t="str">
        <f t="shared" si="32"/>
        <v>0.04.01</v>
      </c>
    </row>
    <row r="647" spans="1:6" hidden="1" x14ac:dyDescent="0.25">
      <c r="A647" t="s">
        <v>1106</v>
      </c>
      <c r="B647" t="s">
        <v>785</v>
      </c>
      <c r="C647">
        <v>127383</v>
      </c>
      <c r="D647" t="str">
        <f t="shared" si="30"/>
        <v>3</v>
      </c>
      <c r="E647" t="str">
        <f t="shared" si="31"/>
        <v>0.04</v>
      </c>
      <c r="F647" t="str">
        <f t="shared" si="32"/>
        <v>0.04.05</v>
      </c>
    </row>
    <row r="648" spans="1:6" hidden="1" x14ac:dyDescent="0.25">
      <c r="A648" t="s">
        <v>1107</v>
      </c>
      <c r="B648" t="s">
        <v>789</v>
      </c>
      <c r="C648">
        <v>1380828</v>
      </c>
      <c r="D648" t="str">
        <f t="shared" si="30"/>
        <v>3</v>
      </c>
      <c r="E648" t="str">
        <f t="shared" si="31"/>
        <v>0.05</v>
      </c>
      <c r="F648" t="str">
        <f t="shared" si="32"/>
        <v>0.05.01</v>
      </c>
    </row>
    <row r="649" spans="1:6" hidden="1" x14ac:dyDescent="0.25">
      <c r="A649" t="s">
        <v>1108</v>
      </c>
      <c r="B649" t="s">
        <v>790</v>
      </c>
      <c r="C649">
        <v>764296</v>
      </c>
      <c r="D649" t="str">
        <f t="shared" si="30"/>
        <v>3</v>
      </c>
      <c r="E649" t="str">
        <f t="shared" si="31"/>
        <v>0.05</v>
      </c>
      <c r="F649" t="str">
        <f t="shared" si="32"/>
        <v>0.05.02</v>
      </c>
    </row>
    <row r="650" spans="1:6" hidden="1" x14ac:dyDescent="0.25">
      <c r="A650" t="s">
        <v>1109</v>
      </c>
      <c r="B650" t="s">
        <v>791</v>
      </c>
      <c r="C650">
        <v>382148</v>
      </c>
      <c r="D650" t="str">
        <f t="shared" si="30"/>
        <v>3</v>
      </c>
      <c r="E650" t="str">
        <f t="shared" si="31"/>
        <v>0.05</v>
      </c>
      <c r="F650" t="str">
        <f t="shared" si="32"/>
        <v>0.05.03</v>
      </c>
    </row>
    <row r="651" spans="1:6" hidden="1" x14ac:dyDescent="0.25">
      <c r="A651" t="s">
        <v>1110</v>
      </c>
      <c r="B651" t="s">
        <v>315</v>
      </c>
      <c r="C651">
        <v>100000</v>
      </c>
      <c r="D651" t="str">
        <f t="shared" si="30"/>
        <v>3</v>
      </c>
      <c r="E651" t="str">
        <f t="shared" si="31"/>
        <v>1.04</v>
      </c>
      <c r="F651" t="str">
        <f t="shared" si="32"/>
        <v>1.04.99</v>
      </c>
    </row>
    <row r="652" spans="1:6" hidden="1" x14ac:dyDescent="0.25">
      <c r="A652" t="s">
        <v>701</v>
      </c>
      <c r="B652" t="s">
        <v>67</v>
      </c>
      <c r="C652">
        <v>709531</v>
      </c>
      <c r="D652" t="str">
        <f t="shared" si="30"/>
        <v>3</v>
      </c>
      <c r="E652" t="str">
        <f t="shared" si="31"/>
        <v>1.06</v>
      </c>
      <c r="F652" t="str">
        <f t="shared" si="32"/>
        <v>1.06.01</v>
      </c>
    </row>
    <row r="653" spans="1:6" hidden="1" x14ac:dyDescent="0.25">
      <c r="A653" t="s">
        <v>1111</v>
      </c>
      <c r="B653" t="s">
        <v>71</v>
      </c>
      <c r="C653">
        <v>100000</v>
      </c>
      <c r="D653" t="str">
        <f t="shared" si="30"/>
        <v>3</v>
      </c>
      <c r="E653" t="str">
        <f t="shared" si="31"/>
        <v>1.07</v>
      </c>
      <c r="F653" t="str">
        <f t="shared" si="32"/>
        <v>1.07.01</v>
      </c>
    </row>
    <row r="654" spans="1:6" hidden="1" x14ac:dyDescent="0.25">
      <c r="A654" t="s">
        <v>1112</v>
      </c>
      <c r="B654" t="s">
        <v>643</v>
      </c>
      <c r="C654">
        <v>1000000</v>
      </c>
      <c r="D654" t="str">
        <f t="shared" si="30"/>
        <v>3</v>
      </c>
      <c r="E654" t="str">
        <f t="shared" si="31"/>
        <v>1.08</v>
      </c>
      <c r="F654" t="str">
        <f t="shared" si="32"/>
        <v>1.08.04</v>
      </c>
    </row>
    <row r="655" spans="1:6" hidden="1" x14ac:dyDescent="0.25">
      <c r="A655" t="s">
        <v>1113</v>
      </c>
      <c r="B655" t="s">
        <v>93</v>
      </c>
      <c r="C655">
        <v>150000</v>
      </c>
      <c r="D655" t="str">
        <f t="shared" si="30"/>
        <v>3</v>
      </c>
      <c r="E655" t="str">
        <f t="shared" si="31"/>
        <v>1.09</v>
      </c>
      <c r="F655" t="str">
        <f t="shared" si="32"/>
        <v>1.09.99</v>
      </c>
    </row>
    <row r="656" spans="1:6" hidden="1" x14ac:dyDescent="0.25">
      <c r="A656" t="s">
        <v>1114</v>
      </c>
      <c r="B656" t="s">
        <v>103</v>
      </c>
      <c r="C656">
        <v>700000</v>
      </c>
      <c r="D656" t="str">
        <f t="shared" si="30"/>
        <v>3</v>
      </c>
      <c r="E656" t="str">
        <f t="shared" si="31"/>
        <v>2.01</v>
      </c>
      <c r="F656" t="str">
        <f t="shared" si="32"/>
        <v>2.01.01</v>
      </c>
    </row>
    <row r="657" spans="1:6" hidden="1" x14ac:dyDescent="0.25">
      <c r="A657" t="s">
        <v>1115</v>
      </c>
      <c r="B657" t="s">
        <v>324</v>
      </c>
      <c r="C657">
        <v>200000</v>
      </c>
      <c r="D657" t="str">
        <f t="shared" si="30"/>
        <v>3</v>
      </c>
      <c r="E657" t="str">
        <f t="shared" si="31"/>
        <v>2.03</v>
      </c>
      <c r="F657" t="str">
        <f t="shared" si="32"/>
        <v>2.03.01</v>
      </c>
    </row>
    <row r="658" spans="1:6" hidden="1" x14ac:dyDescent="0.25">
      <c r="A658" t="s">
        <v>1116</v>
      </c>
      <c r="B658" t="s">
        <v>121</v>
      </c>
      <c r="C658">
        <v>200000</v>
      </c>
      <c r="D658" t="str">
        <f t="shared" si="30"/>
        <v>3</v>
      </c>
      <c r="E658" t="str">
        <f t="shared" si="31"/>
        <v>2.03</v>
      </c>
      <c r="F658" t="str">
        <f t="shared" si="32"/>
        <v>2.03.02</v>
      </c>
    </row>
    <row r="659" spans="1:6" hidden="1" x14ac:dyDescent="0.25">
      <c r="A659" t="s">
        <v>1117</v>
      </c>
      <c r="B659" t="s">
        <v>123</v>
      </c>
      <c r="C659">
        <v>200000</v>
      </c>
      <c r="D659" t="str">
        <f t="shared" si="30"/>
        <v>3</v>
      </c>
      <c r="E659" t="str">
        <f t="shared" si="31"/>
        <v>2.03</v>
      </c>
      <c r="F659" t="str">
        <f t="shared" si="32"/>
        <v>2.03.03</v>
      </c>
    </row>
    <row r="660" spans="1:6" hidden="1" x14ac:dyDescent="0.25">
      <c r="A660" t="s">
        <v>1118</v>
      </c>
      <c r="B660" t="s">
        <v>371</v>
      </c>
      <c r="C660">
        <v>200000</v>
      </c>
      <c r="D660" t="str">
        <f t="shared" si="30"/>
        <v>3</v>
      </c>
      <c r="E660" t="str">
        <f t="shared" si="31"/>
        <v>2.03</v>
      </c>
      <c r="F660" t="str">
        <f t="shared" si="32"/>
        <v>2.03.06</v>
      </c>
    </row>
    <row r="661" spans="1:6" hidden="1" x14ac:dyDescent="0.25">
      <c r="A661" t="s">
        <v>1119</v>
      </c>
      <c r="B661" t="s">
        <v>1121</v>
      </c>
      <c r="C661">
        <v>200000</v>
      </c>
      <c r="D661" t="str">
        <f t="shared" si="30"/>
        <v>3</v>
      </c>
      <c r="E661" t="str">
        <f t="shared" si="31"/>
        <v>2.03</v>
      </c>
      <c r="F661" t="str">
        <f t="shared" si="32"/>
        <v>2.03.99</v>
      </c>
    </row>
    <row r="662" spans="1:6" hidden="1" x14ac:dyDescent="0.25">
      <c r="A662" t="s">
        <v>1120</v>
      </c>
      <c r="B662" t="s">
        <v>135</v>
      </c>
      <c r="C662">
        <v>200000</v>
      </c>
      <c r="D662" t="str">
        <f t="shared" si="30"/>
        <v>3</v>
      </c>
      <c r="E662" t="str">
        <f t="shared" si="31"/>
        <v>2.04</v>
      </c>
      <c r="F662" t="str">
        <f t="shared" si="32"/>
        <v>2.04.01</v>
      </c>
    </row>
    <row r="663" spans="1:6" hidden="1" x14ac:dyDescent="0.25">
      <c r="A663" t="s">
        <v>702</v>
      </c>
      <c r="B663" t="s">
        <v>145</v>
      </c>
      <c r="C663">
        <v>800000</v>
      </c>
      <c r="D663" t="str">
        <f t="shared" si="30"/>
        <v>3</v>
      </c>
      <c r="E663" t="str">
        <f t="shared" si="31"/>
        <v>2.99</v>
      </c>
      <c r="F663" t="str">
        <f t="shared" si="32"/>
        <v>2.99.04</v>
      </c>
    </row>
    <row r="664" spans="1:6" hidden="1" x14ac:dyDescent="0.25">
      <c r="A664" t="s">
        <v>1122</v>
      </c>
      <c r="B664" t="s">
        <v>622</v>
      </c>
      <c r="C664">
        <v>100000</v>
      </c>
      <c r="D664" t="str">
        <f t="shared" si="30"/>
        <v>3</v>
      </c>
      <c r="E664" t="str">
        <f t="shared" si="31"/>
        <v>2.99</v>
      </c>
      <c r="F664" t="str">
        <f t="shared" si="32"/>
        <v>2.99.05</v>
      </c>
    </row>
    <row r="665" spans="1:6" hidden="1" x14ac:dyDescent="0.25">
      <c r="A665" t="s">
        <v>1123</v>
      </c>
      <c r="B665" t="s">
        <v>595</v>
      </c>
      <c r="C665">
        <v>150000</v>
      </c>
      <c r="D665" t="str">
        <f t="shared" si="30"/>
        <v>3</v>
      </c>
      <c r="E665" t="str">
        <f t="shared" si="31"/>
        <v>2.99</v>
      </c>
      <c r="F665" t="str">
        <f t="shared" si="32"/>
        <v>2.99.06</v>
      </c>
    </row>
    <row r="666" spans="1:6" hidden="1" x14ac:dyDescent="0.25">
      <c r="A666" t="s">
        <v>1124</v>
      </c>
      <c r="B666" t="s">
        <v>153</v>
      </c>
      <c r="C666">
        <v>100000</v>
      </c>
      <c r="D666" t="str">
        <f t="shared" si="30"/>
        <v>3</v>
      </c>
      <c r="E666" t="str">
        <f t="shared" si="31"/>
        <v>2.99</v>
      </c>
      <c r="F666" t="str">
        <f t="shared" si="32"/>
        <v>2.99.99</v>
      </c>
    </row>
    <row r="667" spans="1:6" hidden="1" x14ac:dyDescent="0.25">
      <c r="A667" t="s">
        <v>1125</v>
      </c>
      <c r="B667" t="s">
        <v>1126</v>
      </c>
      <c r="C667">
        <v>100000</v>
      </c>
      <c r="D667" t="str">
        <f t="shared" si="30"/>
        <v>3</v>
      </c>
      <c r="E667" t="str">
        <f t="shared" si="31"/>
        <v>5.01</v>
      </c>
      <c r="F667" t="str">
        <f t="shared" si="32"/>
        <v>5.01.03</v>
      </c>
    </row>
    <row r="668" spans="1:6" hidden="1" x14ac:dyDescent="0.25">
      <c r="A668" t="s">
        <v>1127</v>
      </c>
      <c r="B668" t="s">
        <v>803</v>
      </c>
      <c r="C668">
        <v>5131892</v>
      </c>
      <c r="D668" t="str">
        <f t="shared" si="30"/>
        <v>3</v>
      </c>
      <c r="E668" t="str">
        <f t="shared" si="31"/>
        <v>6.03</v>
      </c>
      <c r="F668" t="str">
        <f t="shared" si="32"/>
        <v>6.03.01</v>
      </c>
    </row>
    <row r="669" spans="1:6" hidden="1" x14ac:dyDescent="0.25">
      <c r="A669" t="s">
        <v>1128</v>
      </c>
      <c r="B669" t="s">
        <v>804</v>
      </c>
      <c r="C669">
        <v>127383</v>
      </c>
      <c r="D669" t="str">
        <f t="shared" si="30"/>
        <v>3</v>
      </c>
      <c r="E669" t="str">
        <f t="shared" si="31"/>
        <v>6.03</v>
      </c>
      <c r="F669" t="str">
        <f t="shared" si="32"/>
        <v>6.03.99</v>
      </c>
    </row>
    <row r="670" spans="1:6" hidden="1" x14ac:dyDescent="0.25">
      <c r="A670" t="s">
        <v>1129</v>
      </c>
      <c r="B670" t="s">
        <v>766</v>
      </c>
      <c r="C670">
        <v>63513936</v>
      </c>
      <c r="D670" t="str">
        <f t="shared" si="30"/>
        <v>3</v>
      </c>
      <c r="E670" t="str">
        <f t="shared" si="31"/>
        <v>0.01</v>
      </c>
      <c r="F670" t="str">
        <f t="shared" si="32"/>
        <v>0.01.01</v>
      </c>
    </row>
    <row r="671" spans="1:6" hidden="1" x14ac:dyDescent="0.25">
      <c r="A671" t="s">
        <v>1130</v>
      </c>
      <c r="B671" t="s">
        <v>771</v>
      </c>
      <c r="C671">
        <v>500000</v>
      </c>
      <c r="D671" t="str">
        <f t="shared" si="30"/>
        <v>3</v>
      </c>
      <c r="E671" t="str">
        <f t="shared" si="31"/>
        <v>0.02</v>
      </c>
      <c r="F671" t="str">
        <f t="shared" si="32"/>
        <v>0.02.01</v>
      </c>
    </row>
    <row r="672" spans="1:6" hidden="1" x14ac:dyDescent="0.25">
      <c r="A672" t="s">
        <v>1131</v>
      </c>
      <c r="B672" t="s">
        <v>778</v>
      </c>
      <c r="C672">
        <v>9836900</v>
      </c>
      <c r="D672" t="str">
        <f t="shared" si="30"/>
        <v>3</v>
      </c>
      <c r="E672" t="str">
        <f t="shared" si="31"/>
        <v>0.03</v>
      </c>
      <c r="F672" t="str">
        <f t="shared" si="32"/>
        <v>0.03.01</v>
      </c>
    </row>
    <row r="673" spans="1:6" hidden="1" x14ac:dyDescent="0.25">
      <c r="A673" t="s">
        <v>1132</v>
      </c>
      <c r="B673" t="s">
        <v>779</v>
      </c>
      <c r="C673">
        <v>9241222</v>
      </c>
      <c r="D673" t="str">
        <f t="shared" si="30"/>
        <v>3</v>
      </c>
      <c r="E673" t="str">
        <f t="shared" si="31"/>
        <v>0.03</v>
      </c>
      <c r="F673" t="str">
        <f t="shared" si="32"/>
        <v>0.03.02</v>
      </c>
    </row>
    <row r="674" spans="1:6" hidden="1" x14ac:dyDescent="0.25">
      <c r="A674" t="s">
        <v>1133</v>
      </c>
      <c r="B674" t="s">
        <v>780</v>
      </c>
      <c r="C674">
        <v>7498135</v>
      </c>
      <c r="D674" t="str">
        <f t="shared" si="30"/>
        <v>3</v>
      </c>
      <c r="E674" t="str">
        <f t="shared" si="31"/>
        <v>0.03</v>
      </c>
      <c r="F674" t="str">
        <f t="shared" si="32"/>
        <v>0.03.03</v>
      </c>
    </row>
    <row r="675" spans="1:6" hidden="1" x14ac:dyDescent="0.25">
      <c r="A675" t="s">
        <v>1134</v>
      </c>
      <c r="B675" t="s">
        <v>781</v>
      </c>
      <c r="C675">
        <v>6921568</v>
      </c>
      <c r="D675" t="str">
        <f t="shared" si="30"/>
        <v>3</v>
      </c>
      <c r="E675" t="str">
        <f t="shared" si="31"/>
        <v>0.03</v>
      </c>
      <c r="F675" t="str">
        <f t="shared" si="32"/>
        <v>0.03.04</v>
      </c>
    </row>
    <row r="676" spans="1:6" hidden="1" x14ac:dyDescent="0.25">
      <c r="A676" t="s">
        <v>1135</v>
      </c>
      <c r="B676" t="s">
        <v>784</v>
      </c>
      <c r="C676">
        <v>8326260</v>
      </c>
      <c r="D676" t="str">
        <f t="shared" si="30"/>
        <v>3</v>
      </c>
      <c r="E676" t="str">
        <f t="shared" si="31"/>
        <v>0.04</v>
      </c>
      <c r="F676" t="str">
        <f t="shared" si="32"/>
        <v>0.04.01</v>
      </c>
    </row>
    <row r="677" spans="1:6" hidden="1" x14ac:dyDescent="0.25">
      <c r="A677" t="s">
        <v>1136</v>
      </c>
      <c r="B677" t="s">
        <v>785</v>
      </c>
      <c r="C677">
        <v>450068</v>
      </c>
      <c r="D677" t="str">
        <f t="shared" si="30"/>
        <v>3</v>
      </c>
      <c r="E677" t="str">
        <f t="shared" si="31"/>
        <v>0.04</v>
      </c>
      <c r="F677" t="str">
        <f t="shared" si="32"/>
        <v>0.04.05</v>
      </c>
    </row>
    <row r="678" spans="1:6" hidden="1" x14ac:dyDescent="0.25">
      <c r="A678" t="s">
        <v>1137</v>
      </c>
      <c r="B678" t="s">
        <v>789</v>
      </c>
      <c r="C678">
        <v>4878739</v>
      </c>
      <c r="D678" t="str">
        <f t="shared" si="30"/>
        <v>3</v>
      </c>
      <c r="E678" t="str">
        <f t="shared" si="31"/>
        <v>0.05</v>
      </c>
      <c r="F678" t="str">
        <f t="shared" si="32"/>
        <v>0.05.01</v>
      </c>
    </row>
    <row r="679" spans="1:6" hidden="1" x14ac:dyDescent="0.25">
      <c r="A679" t="s">
        <v>1138</v>
      </c>
      <c r="B679" t="s">
        <v>790</v>
      </c>
      <c r="C679">
        <v>2700409</v>
      </c>
      <c r="D679" t="str">
        <f t="shared" si="30"/>
        <v>3</v>
      </c>
      <c r="E679" t="str">
        <f t="shared" si="31"/>
        <v>0.05</v>
      </c>
      <c r="F679" t="str">
        <f t="shared" si="32"/>
        <v>0.05.02</v>
      </c>
    </row>
    <row r="680" spans="1:6" hidden="1" x14ac:dyDescent="0.25">
      <c r="A680" t="s">
        <v>1139</v>
      </c>
      <c r="B680" t="s">
        <v>791</v>
      </c>
      <c r="C680">
        <v>1350204</v>
      </c>
      <c r="D680" t="str">
        <f t="shared" si="30"/>
        <v>3</v>
      </c>
      <c r="E680" t="str">
        <f t="shared" si="31"/>
        <v>0.05</v>
      </c>
      <c r="F680" t="str">
        <f t="shared" si="32"/>
        <v>0.05.03</v>
      </c>
    </row>
    <row r="681" spans="1:6" hidden="1" x14ac:dyDescent="0.25">
      <c r="A681" t="s">
        <v>703</v>
      </c>
      <c r="B681" t="s">
        <v>203</v>
      </c>
      <c r="C681">
        <v>170000</v>
      </c>
      <c r="D681" t="str">
        <f t="shared" si="30"/>
        <v>3</v>
      </c>
      <c r="E681" t="str">
        <f t="shared" si="31"/>
        <v>1.01</v>
      </c>
      <c r="F681" t="str">
        <f t="shared" si="32"/>
        <v>1.01.03</v>
      </c>
    </row>
    <row r="682" spans="1:6" hidden="1" x14ac:dyDescent="0.25">
      <c r="A682" t="s">
        <v>704</v>
      </c>
      <c r="B682" t="s">
        <v>33</v>
      </c>
      <c r="C682">
        <v>500000</v>
      </c>
      <c r="D682" t="str">
        <f t="shared" si="30"/>
        <v>3</v>
      </c>
      <c r="E682" t="str">
        <f t="shared" si="31"/>
        <v>1.03</v>
      </c>
      <c r="F682" t="str">
        <f t="shared" si="32"/>
        <v>1.03.01</v>
      </c>
    </row>
    <row r="683" spans="1:6" hidden="1" x14ac:dyDescent="0.25">
      <c r="A683" t="s">
        <v>705</v>
      </c>
      <c r="B683" t="s">
        <v>37</v>
      </c>
      <c r="C683">
        <v>200000</v>
      </c>
      <c r="D683" t="str">
        <f t="shared" si="30"/>
        <v>3</v>
      </c>
      <c r="E683" t="str">
        <f t="shared" si="31"/>
        <v>1.03</v>
      </c>
      <c r="F683" t="str">
        <f t="shared" si="32"/>
        <v>1.03.03</v>
      </c>
    </row>
    <row r="684" spans="1:6" hidden="1" x14ac:dyDescent="0.25">
      <c r="A684" t="s">
        <v>1140</v>
      </c>
      <c r="B684" t="s">
        <v>41</v>
      </c>
      <c r="C684">
        <v>1700956</v>
      </c>
      <c r="D684" t="str">
        <f t="shared" si="30"/>
        <v>3</v>
      </c>
      <c r="E684" t="str">
        <f t="shared" si="31"/>
        <v>1.03</v>
      </c>
      <c r="F684" t="str">
        <f t="shared" si="32"/>
        <v>1.03.06</v>
      </c>
    </row>
    <row r="685" spans="1:6" hidden="1" x14ac:dyDescent="0.25">
      <c r="A685" t="s">
        <v>706</v>
      </c>
      <c r="B685" t="s">
        <v>43</v>
      </c>
      <c r="C685">
        <v>3115000</v>
      </c>
      <c r="D685" t="str">
        <f t="shared" si="30"/>
        <v>3</v>
      </c>
      <c r="E685" t="str">
        <f t="shared" si="31"/>
        <v>1.03</v>
      </c>
      <c r="F685" t="str">
        <f t="shared" si="32"/>
        <v>1.03.07</v>
      </c>
    </row>
    <row r="686" spans="1:6" hidden="1" x14ac:dyDescent="0.25">
      <c r="A686" t="s">
        <v>710</v>
      </c>
      <c r="B686" t="s">
        <v>57</v>
      </c>
      <c r="C686">
        <v>120000</v>
      </c>
      <c r="D686" t="str">
        <f t="shared" si="30"/>
        <v>3</v>
      </c>
      <c r="E686" t="str">
        <f t="shared" si="31"/>
        <v>1.04</v>
      </c>
      <c r="F686" t="str">
        <f t="shared" si="32"/>
        <v>1.04.99</v>
      </c>
    </row>
    <row r="687" spans="1:6" hidden="1" x14ac:dyDescent="0.25">
      <c r="A687" t="s">
        <v>711</v>
      </c>
      <c r="B687" t="s">
        <v>67</v>
      </c>
      <c r="C687">
        <v>1800273</v>
      </c>
      <c r="D687" t="str">
        <f t="shared" si="30"/>
        <v>3</v>
      </c>
      <c r="E687" t="str">
        <f t="shared" si="31"/>
        <v>1.06</v>
      </c>
      <c r="F687" t="str">
        <f t="shared" si="32"/>
        <v>1.06.01</v>
      </c>
    </row>
    <row r="688" spans="1:6" hidden="1" x14ac:dyDescent="0.25">
      <c r="A688" t="s">
        <v>1141</v>
      </c>
      <c r="B688" t="s">
        <v>71</v>
      </c>
      <c r="C688">
        <v>400000</v>
      </c>
      <c r="D688" t="str">
        <f t="shared" si="30"/>
        <v>3</v>
      </c>
      <c r="E688" t="str">
        <f t="shared" si="31"/>
        <v>1.07</v>
      </c>
      <c r="F688" t="str">
        <f t="shared" si="32"/>
        <v>1.07.01</v>
      </c>
    </row>
    <row r="689" spans="1:6" hidden="1" x14ac:dyDescent="0.25">
      <c r="A689" t="s">
        <v>712</v>
      </c>
      <c r="B689" t="s">
        <v>81</v>
      </c>
      <c r="C689">
        <v>600000</v>
      </c>
      <c r="D689" t="str">
        <f t="shared" si="30"/>
        <v>3</v>
      </c>
      <c r="E689" t="str">
        <f t="shared" si="31"/>
        <v>1.08</v>
      </c>
      <c r="F689" t="str">
        <f t="shared" si="32"/>
        <v>1.08.05</v>
      </c>
    </row>
    <row r="690" spans="1:6" hidden="1" x14ac:dyDescent="0.25">
      <c r="A690" t="s">
        <v>713</v>
      </c>
      <c r="B690" t="s">
        <v>83</v>
      </c>
      <c r="C690">
        <v>100000</v>
      </c>
      <c r="D690" t="str">
        <f t="shared" si="30"/>
        <v>3</v>
      </c>
      <c r="E690" t="str">
        <f t="shared" si="31"/>
        <v>1.08</v>
      </c>
      <c r="F690" t="str">
        <f t="shared" si="32"/>
        <v>1.08.06</v>
      </c>
    </row>
    <row r="691" spans="1:6" hidden="1" x14ac:dyDescent="0.25">
      <c r="A691" t="s">
        <v>714</v>
      </c>
      <c r="B691" t="s">
        <v>93</v>
      </c>
      <c r="C691">
        <v>250000</v>
      </c>
      <c r="D691" t="str">
        <f t="shared" si="30"/>
        <v>3</v>
      </c>
      <c r="E691" t="str">
        <f t="shared" si="31"/>
        <v>1.09</v>
      </c>
      <c r="F691" t="str">
        <f t="shared" si="32"/>
        <v>1.09.99</v>
      </c>
    </row>
    <row r="692" spans="1:6" hidden="1" x14ac:dyDescent="0.25">
      <c r="A692" t="s">
        <v>1142</v>
      </c>
      <c r="B692" t="s">
        <v>97</v>
      </c>
      <c r="C692">
        <v>50000</v>
      </c>
      <c r="D692" t="str">
        <f t="shared" si="30"/>
        <v>3</v>
      </c>
      <c r="E692" t="str">
        <f t="shared" si="31"/>
        <v>1.99</v>
      </c>
      <c r="F692" t="str">
        <f t="shared" si="32"/>
        <v>1.99.99</v>
      </c>
    </row>
    <row r="693" spans="1:6" hidden="1" x14ac:dyDescent="0.25">
      <c r="A693" t="s">
        <v>715</v>
      </c>
      <c r="B693" t="s">
        <v>103</v>
      </c>
      <c r="C693">
        <v>500000</v>
      </c>
      <c r="D693" t="str">
        <f t="shared" si="30"/>
        <v>3</v>
      </c>
      <c r="E693" t="str">
        <f t="shared" si="31"/>
        <v>2.01</v>
      </c>
      <c r="F693" t="str">
        <f t="shared" si="32"/>
        <v>2.01.01</v>
      </c>
    </row>
    <row r="694" spans="1:6" hidden="1" x14ac:dyDescent="0.25">
      <c r="A694" t="s">
        <v>1143</v>
      </c>
      <c r="B694" t="s">
        <v>1144</v>
      </c>
      <c r="C694">
        <v>100000</v>
      </c>
      <c r="D694" t="str">
        <f t="shared" si="30"/>
        <v>3</v>
      </c>
      <c r="E694" t="str">
        <f t="shared" si="31"/>
        <v>2.01</v>
      </c>
      <c r="F694" t="str">
        <f t="shared" si="32"/>
        <v>2.01.02</v>
      </c>
    </row>
    <row r="695" spans="1:6" hidden="1" x14ac:dyDescent="0.25">
      <c r="A695" t="s">
        <v>716</v>
      </c>
      <c r="B695" t="s">
        <v>107</v>
      </c>
      <c r="C695">
        <v>400000</v>
      </c>
      <c r="D695" t="str">
        <f t="shared" si="30"/>
        <v>3</v>
      </c>
      <c r="E695" t="str">
        <f t="shared" si="31"/>
        <v>2.01</v>
      </c>
      <c r="F695" t="str">
        <f t="shared" si="32"/>
        <v>2.01.04</v>
      </c>
    </row>
    <row r="696" spans="1:6" hidden="1" x14ac:dyDescent="0.25">
      <c r="A696" t="s">
        <v>1145</v>
      </c>
      <c r="B696" t="s">
        <v>618</v>
      </c>
      <c r="C696">
        <v>100000</v>
      </c>
      <c r="D696" t="str">
        <f t="shared" si="30"/>
        <v>3</v>
      </c>
      <c r="E696" t="str">
        <f t="shared" si="31"/>
        <v>2.03</v>
      </c>
      <c r="F696" t="str">
        <f t="shared" si="32"/>
        <v>2.03.06</v>
      </c>
    </row>
    <row r="697" spans="1:6" hidden="1" x14ac:dyDescent="0.25">
      <c r="A697" t="s">
        <v>1146</v>
      </c>
      <c r="B697" t="s">
        <v>135</v>
      </c>
      <c r="C697">
        <v>100000</v>
      </c>
      <c r="D697" t="str">
        <f t="shared" si="30"/>
        <v>3</v>
      </c>
      <c r="E697" t="str">
        <f t="shared" si="31"/>
        <v>2.04</v>
      </c>
      <c r="F697" t="str">
        <f t="shared" si="32"/>
        <v>2.04.01</v>
      </c>
    </row>
    <row r="698" spans="1:6" hidden="1" x14ac:dyDescent="0.25">
      <c r="A698" t="s">
        <v>717</v>
      </c>
      <c r="B698" t="s">
        <v>137</v>
      </c>
      <c r="C698">
        <v>150000</v>
      </c>
      <c r="D698" t="str">
        <f t="shared" si="30"/>
        <v>3</v>
      </c>
      <c r="E698" t="str">
        <f t="shared" si="31"/>
        <v>2.04</v>
      </c>
      <c r="F698" t="str">
        <f t="shared" si="32"/>
        <v>2.04.02</v>
      </c>
    </row>
    <row r="699" spans="1:6" hidden="1" x14ac:dyDescent="0.25">
      <c r="A699" t="s">
        <v>718</v>
      </c>
      <c r="B699" t="s">
        <v>418</v>
      </c>
      <c r="C699">
        <v>164969</v>
      </c>
      <c r="D699" t="str">
        <f t="shared" si="30"/>
        <v>3</v>
      </c>
      <c r="E699" t="str">
        <f t="shared" si="31"/>
        <v>2.99</v>
      </c>
      <c r="F699" t="str">
        <f t="shared" si="32"/>
        <v>2.99.01</v>
      </c>
    </row>
    <row r="700" spans="1:6" hidden="1" x14ac:dyDescent="0.25">
      <c r="A700" t="s">
        <v>719</v>
      </c>
      <c r="B700" t="s">
        <v>143</v>
      </c>
      <c r="C700">
        <v>1229200</v>
      </c>
      <c r="D700" t="str">
        <f t="shared" si="30"/>
        <v>3</v>
      </c>
      <c r="E700" t="str">
        <f t="shared" si="31"/>
        <v>2.99</v>
      </c>
      <c r="F700" t="str">
        <f t="shared" si="32"/>
        <v>2.99.03</v>
      </c>
    </row>
    <row r="701" spans="1:6" hidden="1" x14ac:dyDescent="0.25">
      <c r="A701" t="s">
        <v>720</v>
      </c>
      <c r="B701" t="s">
        <v>145</v>
      </c>
      <c r="C701">
        <v>619200</v>
      </c>
      <c r="D701" t="str">
        <f t="shared" si="30"/>
        <v>3</v>
      </c>
      <c r="E701" t="str">
        <f t="shared" si="31"/>
        <v>2.99</v>
      </c>
      <c r="F701" t="str">
        <f t="shared" si="32"/>
        <v>2.99.04</v>
      </c>
    </row>
    <row r="702" spans="1:6" hidden="1" x14ac:dyDescent="0.25">
      <c r="A702" t="s">
        <v>1147</v>
      </c>
      <c r="B702" t="s">
        <v>622</v>
      </c>
      <c r="C702">
        <v>100000</v>
      </c>
      <c r="D702" t="str">
        <f t="shared" si="30"/>
        <v>3</v>
      </c>
      <c r="E702" t="str">
        <f t="shared" si="31"/>
        <v>2.99</v>
      </c>
      <c r="F702" t="str">
        <f t="shared" si="32"/>
        <v>2.99.05</v>
      </c>
    </row>
    <row r="703" spans="1:6" hidden="1" x14ac:dyDescent="0.25">
      <c r="A703" t="s">
        <v>721</v>
      </c>
      <c r="B703" t="s">
        <v>722</v>
      </c>
      <c r="C703">
        <v>100000</v>
      </c>
      <c r="D703" t="str">
        <f t="shared" si="30"/>
        <v>3</v>
      </c>
      <c r="E703" t="str">
        <f t="shared" si="31"/>
        <v>2.99</v>
      </c>
      <c r="F703" t="str">
        <f t="shared" si="32"/>
        <v>2.99.06</v>
      </c>
    </row>
    <row r="704" spans="1:6" hidden="1" x14ac:dyDescent="0.25">
      <c r="A704" t="s">
        <v>724</v>
      </c>
      <c r="B704" t="s">
        <v>165</v>
      </c>
      <c r="C704">
        <v>365000</v>
      </c>
      <c r="D704" t="str">
        <f t="shared" si="30"/>
        <v>3</v>
      </c>
      <c r="E704" t="str">
        <f t="shared" si="31"/>
        <v>5.01</v>
      </c>
      <c r="F704" t="str">
        <f t="shared" si="32"/>
        <v>5.01.05</v>
      </c>
    </row>
    <row r="705" spans="1:6" hidden="1" x14ac:dyDescent="0.25">
      <c r="A705" t="s">
        <v>1148</v>
      </c>
      <c r="B705" t="s">
        <v>1151</v>
      </c>
      <c r="C705">
        <v>80000</v>
      </c>
      <c r="D705" t="str">
        <f t="shared" si="30"/>
        <v>3</v>
      </c>
      <c r="E705" t="str">
        <f t="shared" si="31"/>
        <v>6.02</v>
      </c>
      <c r="F705" t="str">
        <f t="shared" si="32"/>
        <v>6.02.03</v>
      </c>
    </row>
    <row r="706" spans="1:6" hidden="1" x14ac:dyDescent="0.25">
      <c r="A706" t="s">
        <v>1149</v>
      </c>
      <c r="B706" t="s">
        <v>803</v>
      </c>
      <c r="C706">
        <v>900136</v>
      </c>
      <c r="D706" t="str">
        <f t="shared" ref="D706:D754" si="33">+MID(A706,4,1)</f>
        <v>3</v>
      </c>
      <c r="E706" t="str">
        <f t="shared" si="31"/>
        <v>6.03</v>
      </c>
      <c r="F706" t="str">
        <f t="shared" si="32"/>
        <v>6.03.01</v>
      </c>
    </row>
    <row r="707" spans="1:6" hidden="1" x14ac:dyDescent="0.25">
      <c r="A707" t="s">
        <v>1150</v>
      </c>
      <c r="B707" t="s">
        <v>804</v>
      </c>
      <c r="C707">
        <v>450068</v>
      </c>
      <c r="D707" t="str">
        <f t="shared" si="33"/>
        <v>3</v>
      </c>
      <c r="E707" t="str">
        <f t="shared" si="31"/>
        <v>6.03</v>
      </c>
      <c r="F707" t="str">
        <f t="shared" si="32"/>
        <v>6.03.99</v>
      </c>
    </row>
    <row r="708" spans="1:6" hidden="1" x14ac:dyDescent="0.25">
      <c r="A708" t="s">
        <v>1152</v>
      </c>
      <c r="B708" t="s">
        <v>766</v>
      </c>
      <c r="C708">
        <v>18559020</v>
      </c>
      <c r="D708" t="str">
        <f t="shared" si="33"/>
        <v>3</v>
      </c>
      <c r="E708" t="str">
        <f t="shared" ref="E708:E756" si="34">+MID(A708,12,4)</f>
        <v>0.01</v>
      </c>
      <c r="F708" t="str">
        <f t="shared" ref="F708:F756" si="35">+MID(A708,12,7)</f>
        <v>0.01.01</v>
      </c>
    </row>
    <row r="709" spans="1:6" hidden="1" x14ac:dyDescent="0.25">
      <c r="A709" t="s">
        <v>1153</v>
      </c>
      <c r="B709" t="s">
        <v>778</v>
      </c>
      <c r="C709">
        <v>2299910</v>
      </c>
      <c r="D709" t="str">
        <f t="shared" si="33"/>
        <v>3</v>
      </c>
      <c r="E709" t="str">
        <f t="shared" si="34"/>
        <v>0.03</v>
      </c>
      <c r="F709" t="str">
        <f t="shared" si="35"/>
        <v>0.03.01</v>
      </c>
    </row>
    <row r="710" spans="1:6" hidden="1" x14ac:dyDescent="0.25">
      <c r="A710" t="s">
        <v>1154</v>
      </c>
      <c r="B710" t="s">
        <v>780</v>
      </c>
      <c r="C710">
        <v>1882287</v>
      </c>
      <c r="D710" t="str">
        <f t="shared" si="33"/>
        <v>3</v>
      </c>
      <c r="E710" t="str">
        <f t="shared" si="34"/>
        <v>0.03</v>
      </c>
      <c r="F710" t="str">
        <f t="shared" si="35"/>
        <v>0.03.03</v>
      </c>
    </row>
    <row r="711" spans="1:6" hidden="1" x14ac:dyDescent="0.25">
      <c r="A711" t="s">
        <v>1155</v>
      </c>
      <c r="B711" t="s">
        <v>781</v>
      </c>
      <c r="C711">
        <v>1737549</v>
      </c>
      <c r="D711" t="str">
        <f t="shared" si="33"/>
        <v>3</v>
      </c>
      <c r="E711" t="str">
        <f t="shared" si="34"/>
        <v>0.03</v>
      </c>
      <c r="F711" t="str">
        <f t="shared" si="35"/>
        <v>0.03.04</v>
      </c>
    </row>
    <row r="712" spans="1:6" hidden="1" x14ac:dyDescent="0.25">
      <c r="A712" t="s">
        <v>1156</v>
      </c>
      <c r="B712" t="s">
        <v>784</v>
      </c>
      <c r="C712">
        <v>2090174</v>
      </c>
      <c r="D712" t="str">
        <f t="shared" si="33"/>
        <v>3</v>
      </c>
      <c r="E712" t="str">
        <f t="shared" si="34"/>
        <v>0.04</v>
      </c>
      <c r="F712" t="str">
        <f t="shared" si="35"/>
        <v>0.04.01</v>
      </c>
    </row>
    <row r="713" spans="1:6" hidden="1" x14ac:dyDescent="0.25">
      <c r="A713" t="s">
        <v>1157</v>
      </c>
      <c r="B713" t="s">
        <v>785</v>
      </c>
      <c r="C713">
        <v>112982</v>
      </c>
      <c r="D713" t="str">
        <f t="shared" si="33"/>
        <v>3</v>
      </c>
      <c r="E713" t="str">
        <f t="shared" si="34"/>
        <v>0.04</v>
      </c>
      <c r="F713" t="str">
        <f t="shared" si="35"/>
        <v>0.04.05</v>
      </c>
    </row>
    <row r="714" spans="1:6" hidden="1" x14ac:dyDescent="0.25">
      <c r="A714" t="s">
        <v>1158</v>
      </c>
      <c r="B714" t="s">
        <v>789</v>
      </c>
      <c r="C714">
        <v>1224729</v>
      </c>
      <c r="D714" t="str">
        <f t="shared" si="33"/>
        <v>3</v>
      </c>
      <c r="E714" t="str">
        <f t="shared" si="34"/>
        <v>0.05</v>
      </c>
      <c r="F714" t="str">
        <f t="shared" si="35"/>
        <v>0.05.01</v>
      </c>
    </row>
    <row r="715" spans="1:6" hidden="1" x14ac:dyDescent="0.25">
      <c r="A715" t="s">
        <v>1159</v>
      </c>
      <c r="B715" t="s">
        <v>790</v>
      </c>
      <c r="C715">
        <v>677894</v>
      </c>
      <c r="D715" t="str">
        <f t="shared" si="33"/>
        <v>3</v>
      </c>
      <c r="E715" t="str">
        <f t="shared" si="34"/>
        <v>0.05</v>
      </c>
      <c r="F715" t="str">
        <f t="shared" si="35"/>
        <v>0.05.02</v>
      </c>
    </row>
    <row r="716" spans="1:6" hidden="1" x14ac:dyDescent="0.25">
      <c r="A716" t="s">
        <v>1160</v>
      </c>
      <c r="B716" t="s">
        <v>791</v>
      </c>
      <c r="C716">
        <v>338947</v>
      </c>
      <c r="D716" t="str">
        <f t="shared" si="33"/>
        <v>3</v>
      </c>
      <c r="E716" t="str">
        <f t="shared" si="34"/>
        <v>0.05</v>
      </c>
      <c r="F716" t="str">
        <f t="shared" si="35"/>
        <v>0.05.03</v>
      </c>
    </row>
    <row r="717" spans="1:6" hidden="1" x14ac:dyDescent="0.25">
      <c r="A717" t="s">
        <v>725</v>
      </c>
      <c r="B717" t="s">
        <v>203</v>
      </c>
      <c r="C717">
        <v>170000</v>
      </c>
      <c r="D717" t="str">
        <f t="shared" si="33"/>
        <v>3</v>
      </c>
      <c r="E717" t="str">
        <f t="shared" si="34"/>
        <v>1.01</v>
      </c>
      <c r="F717" t="str">
        <f t="shared" si="35"/>
        <v>1.01.03</v>
      </c>
    </row>
    <row r="718" spans="1:6" hidden="1" x14ac:dyDescent="0.25">
      <c r="A718" t="s">
        <v>1161</v>
      </c>
      <c r="B718" t="s">
        <v>33</v>
      </c>
      <c r="C718">
        <v>200000</v>
      </c>
      <c r="D718" t="str">
        <f t="shared" si="33"/>
        <v>3</v>
      </c>
      <c r="E718" t="str">
        <f t="shared" si="34"/>
        <v>1.03</v>
      </c>
      <c r="F718" t="str">
        <f t="shared" si="35"/>
        <v>1.03.01</v>
      </c>
    </row>
    <row r="719" spans="1:6" hidden="1" x14ac:dyDescent="0.25">
      <c r="A719" t="s">
        <v>1162</v>
      </c>
      <c r="B719" t="s">
        <v>1007</v>
      </c>
      <c r="C719">
        <v>35000</v>
      </c>
      <c r="D719" t="str">
        <f t="shared" si="33"/>
        <v>3</v>
      </c>
      <c r="E719" t="str">
        <f t="shared" si="34"/>
        <v>1.03</v>
      </c>
      <c r="F719" t="str">
        <f t="shared" si="35"/>
        <v>1.03.07</v>
      </c>
    </row>
    <row r="720" spans="1:6" hidden="1" x14ac:dyDescent="0.25">
      <c r="A720" t="s">
        <v>726</v>
      </c>
      <c r="B720" t="s">
        <v>67</v>
      </c>
      <c r="C720">
        <v>451930</v>
      </c>
      <c r="D720" t="str">
        <f t="shared" si="33"/>
        <v>3</v>
      </c>
      <c r="E720" t="str">
        <f t="shared" si="34"/>
        <v>1.06</v>
      </c>
      <c r="F720" t="str">
        <f t="shared" si="35"/>
        <v>1.06.01</v>
      </c>
    </row>
    <row r="721" spans="1:6" hidden="1" x14ac:dyDescent="0.25">
      <c r="A721" t="s">
        <v>1163</v>
      </c>
      <c r="B721" t="s">
        <v>71</v>
      </c>
      <c r="C721">
        <v>100000</v>
      </c>
      <c r="D721" t="str">
        <f t="shared" si="33"/>
        <v>3</v>
      </c>
      <c r="E721" t="str">
        <f t="shared" si="34"/>
        <v>1.07</v>
      </c>
      <c r="F721" t="str">
        <f t="shared" si="35"/>
        <v>1.07.01</v>
      </c>
    </row>
    <row r="722" spans="1:6" hidden="1" x14ac:dyDescent="0.25">
      <c r="A722" t="s">
        <v>1164</v>
      </c>
      <c r="B722" t="s">
        <v>586</v>
      </c>
      <c r="C722">
        <v>200000</v>
      </c>
      <c r="D722" t="str">
        <f t="shared" si="33"/>
        <v>3</v>
      </c>
      <c r="E722" t="str">
        <f t="shared" si="34"/>
        <v>1.08</v>
      </c>
      <c r="F722" t="str">
        <f t="shared" si="35"/>
        <v>1.08.08</v>
      </c>
    </row>
    <row r="723" spans="1:6" hidden="1" x14ac:dyDescent="0.25">
      <c r="A723" t="s">
        <v>1165</v>
      </c>
      <c r="B723" t="s">
        <v>1166</v>
      </c>
      <c r="C723">
        <v>300000</v>
      </c>
      <c r="D723" t="str">
        <f t="shared" si="33"/>
        <v>3</v>
      </c>
      <c r="E723" t="str">
        <f t="shared" si="34"/>
        <v>1.08</v>
      </c>
      <c r="F723" t="str">
        <f t="shared" si="35"/>
        <v>1.08.99</v>
      </c>
    </row>
    <row r="724" spans="1:6" hidden="1" x14ac:dyDescent="0.25">
      <c r="A724" t="s">
        <v>727</v>
      </c>
      <c r="B724" t="s">
        <v>107</v>
      </c>
      <c r="C724">
        <v>100000</v>
      </c>
      <c r="D724" t="str">
        <f t="shared" si="33"/>
        <v>3</v>
      </c>
      <c r="E724" t="str">
        <f t="shared" si="34"/>
        <v>2.01</v>
      </c>
      <c r="F724" t="str">
        <f t="shared" si="35"/>
        <v>2.01.04</v>
      </c>
    </row>
    <row r="725" spans="1:6" hidden="1" x14ac:dyDescent="0.25">
      <c r="A725" t="s">
        <v>728</v>
      </c>
      <c r="B725" t="s">
        <v>589</v>
      </c>
      <c r="C725">
        <v>8000</v>
      </c>
      <c r="D725" t="str">
        <f t="shared" si="33"/>
        <v>3</v>
      </c>
      <c r="E725" t="str">
        <f t="shared" si="34"/>
        <v>2.03</v>
      </c>
      <c r="F725" t="str">
        <f t="shared" si="35"/>
        <v>2.03.01</v>
      </c>
    </row>
    <row r="726" spans="1:6" hidden="1" x14ac:dyDescent="0.25">
      <c r="A726" t="s">
        <v>729</v>
      </c>
      <c r="B726" t="s">
        <v>730</v>
      </c>
      <c r="C726">
        <v>10000</v>
      </c>
      <c r="D726" t="str">
        <f t="shared" si="33"/>
        <v>3</v>
      </c>
      <c r="E726" t="str">
        <f t="shared" si="34"/>
        <v>2.03</v>
      </c>
      <c r="F726" t="str">
        <f t="shared" si="35"/>
        <v>2.03.03</v>
      </c>
    </row>
    <row r="727" spans="1:6" hidden="1" x14ac:dyDescent="0.25">
      <c r="A727" t="s">
        <v>1167</v>
      </c>
      <c r="B727" t="s">
        <v>135</v>
      </c>
      <c r="C727">
        <v>500000</v>
      </c>
      <c r="D727" t="str">
        <f t="shared" si="33"/>
        <v>3</v>
      </c>
      <c r="E727" t="str">
        <f t="shared" si="34"/>
        <v>2.04</v>
      </c>
      <c r="F727" t="str">
        <f t="shared" si="35"/>
        <v>2.04.01</v>
      </c>
    </row>
    <row r="728" spans="1:6" hidden="1" x14ac:dyDescent="0.25">
      <c r="A728" t="s">
        <v>1168</v>
      </c>
      <c r="B728" t="s">
        <v>137</v>
      </c>
      <c r="C728">
        <v>300000</v>
      </c>
      <c r="D728" t="str">
        <f t="shared" si="33"/>
        <v>3</v>
      </c>
      <c r="E728" t="str">
        <f t="shared" si="34"/>
        <v>2.04</v>
      </c>
      <c r="F728" t="str">
        <f t="shared" si="35"/>
        <v>2.04.02</v>
      </c>
    </row>
    <row r="729" spans="1:6" hidden="1" x14ac:dyDescent="0.25">
      <c r="A729" t="s">
        <v>731</v>
      </c>
      <c r="B729" t="s">
        <v>418</v>
      </c>
      <c r="C729">
        <v>65986</v>
      </c>
      <c r="D729" t="str">
        <f t="shared" si="33"/>
        <v>3</v>
      </c>
      <c r="E729" t="str">
        <f t="shared" si="34"/>
        <v>2.99</v>
      </c>
      <c r="F729" t="str">
        <f t="shared" si="35"/>
        <v>2.99.01</v>
      </c>
    </row>
    <row r="730" spans="1:6" hidden="1" x14ac:dyDescent="0.25">
      <c r="A730" t="s">
        <v>732</v>
      </c>
      <c r="B730" t="s">
        <v>143</v>
      </c>
      <c r="C730">
        <v>65250</v>
      </c>
      <c r="D730" t="str">
        <f t="shared" si="33"/>
        <v>3</v>
      </c>
      <c r="E730" t="str">
        <f t="shared" si="34"/>
        <v>2.99</v>
      </c>
      <c r="F730" t="str">
        <f t="shared" si="35"/>
        <v>2.99.03</v>
      </c>
    </row>
    <row r="731" spans="1:6" hidden="1" x14ac:dyDescent="0.25">
      <c r="A731" t="s">
        <v>733</v>
      </c>
      <c r="B731" t="s">
        <v>145</v>
      </c>
      <c r="C731">
        <v>120000</v>
      </c>
      <c r="D731" t="str">
        <f t="shared" si="33"/>
        <v>3</v>
      </c>
      <c r="E731" t="str">
        <f t="shared" si="34"/>
        <v>2.99</v>
      </c>
      <c r="F731" t="str">
        <f t="shared" si="35"/>
        <v>2.99.04</v>
      </c>
    </row>
    <row r="732" spans="1:6" hidden="1" x14ac:dyDescent="0.25">
      <c r="A732" t="s">
        <v>1169</v>
      </c>
      <c r="B732" t="s">
        <v>165</v>
      </c>
      <c r="C732">
        <v>200000</v>
      </c>
      <c r="D732" t="str">
        <f t="shared" si="33"/>
        <v>3</v>
      </c>
      <c r="E732" t="str">
        <f t="shared" si="34"/>
        <v>5.01</v>
      </c>
      <c r="F732" t="str">
        <f t="shared" si="35"/>
        <v>5.01.05</v>
      </c>
    </row>
    <row r="733" spans="1:6" hidden="1" x14ac:dyDescent="0.25">
      <c r="A733" t="s">
        <v>1170</v>
      </c>
      <c r="B733" t="s">
        <v>803</v>
      </c>
      <c r="C733">
        <v>225965</v>
      </c>
      <c r="D733" t="str">
        <f t="shared" si="33"/>
        <v>3</v>
      </c>
      <c r="E733" t="str">
        <f t="shared" si="34"/>
        <v>6.03</v>
      </c>
      <c r="F733" t="str">
        <f t="shared" si="35"/>
        <v>6.03.01</v>
      </c>
    </row>
    <row r="734" spans="1:6" hidden="1" x14ac:dyDescent="0.25">
      <c r="A734" t="s">
        <v>1171</v>
      </c>
      <c r="B734" t="s">
        <v>1172</v>
      </c>
      <c r="C734">
        <v>112982</v>
      </c>
      <c r="D734" t="str">
        <f t="shared" si="33"/>
        <v>3</v>
      </c>
      <c r="E734" t="str">
        <f t="shared" si="34"/>
        <v>6.03</v>
      </c>
      <c r="F734" t="str">
        <f t="shared" si="35"/>
        <v>6.03.99</v>
      </c>
    </row>
    <row r="735" spans="1:6" hidden="1" x14ac:dyDescent="0.25">
      <c r="A735" t="s">
        <v>1173</v>
      </c>
      <c r="B735" t="s">
        <v>766</v>
      </c>
      <c r="C735">
        <v>14719764</v>
      </c>
      <c r="D735" t="str">
        <f t="shared" si="33"/>
        <v>3</v>
      </c>
      <c r="E735" t="str">
        <f t="shared" si="34"/>
        <v>0.01</v>
      </c>
      <c r="F735" t="str">
        <f t="shared" si="35"/>
        <v>0.01.01</v>
      </c>
    </row>
    <row r="736" spans="1:6" hidden="1" x14ac:dyDescent="0.25">
      <c r="A736" t="s">
        <v>1174</v>
      </c>
      <c r="B736" t="s">
        <v>778</v>
      </c>
      <c r="C736">
        <v>4900692</v>
      </c>
      <c r="D736" t="str">
        <f t="shared" si="33"/>
        <v>3</v>
      </c>
      <c r="E736" t="str">
        <f t="shared" si="34"/>
        <v>0.03</v>
      </c>
      <c r="F736" t="str">
        <f t="shared" si="35"/>
        <v>0.03.01</v>
      </c>
    </row>
    <row r="737" spans="1:6" hidden="1" x14ac:dyDescent="0.25">
      <c r="A737" t="s">
        <v>1175</v>
      </c>
      <c r="B737" t="s">
        <v>780</v>
      </c>
      <c r="C737">
        <v>1770528</v>
      </c>
      <c r="D737" t="str">
        <f t="shared" si="33"/>
        <v>3</v>
      </c>
      <c r="E737" t="str">
        <f t="shared" si="34"/>
        <v>0.03</v>
      </c>
      <c r="F737" t="str">
        <f t="shared" si="35"/>
        <v>0.03.03</v>
      </c>
    </row>
    <row r="738" spans="1:6" hidden="1" x14ac:dyDescent="0.25">
      <c r="A738" t="s">
        <v>1176</v>
      </c>
      <c r="B738" t="s">
        <v>781</v>
      </c>
      <c r="C738">
        <v>1634384</v>
      </c>
      <c r="D738" t="str">
        <f t="shared" si="33"/>
        <v>3</v>
      </c>
      <c r="E738" t="str">
        <f t="shared" si="34"/>
        <v>0.03</v>
      </c>
      <c r="F738" t="str">
        <f t="shared" si="35"/>
        <v>0.03.04</v>
      </c>
    </row>
    <row r="739" spans="1:6" hidden="1" x14ac:dyDescent="0.25">
      <c r="A739" t="s">
        <v>1177</v>
      </c>
      <c r="B739" t="s">
        <v>784</v>
      </c>
      <c r="C739">
        <v>1966073</v>
      </c>
      <c r="D739" t="str">
        <f t="shared" si="33"/>
        <v>3</v>
      </c>
      <c r="E739" t="str">
        <f t="shared" si="34"/>
        <v>0.04</v>
      </c>
      <c r="F739" t="str">
        <f t="shared" si="35"/>
        <v>0.04.01</v>
      </c>
    </row>
    <row r="740" spans="1:6" hidden="1" x14ac:dyDescent="0.25">
      <c r="A740" t="s">
        <v>1178</v>
      </c>
      <c r="B740" t="s">
        <v>785</v>
      </c>
      <c r="C740">
        <v>106274</v>
      </c>
      <c r="D740" t="str">
        <f t="shared" si="33"/>
        <v>3</v>
      </c>
      <c r="E740" t="str">
        <f t="shared" si="34"/>
        <v>0.04</v>
      </c>
      <c r="F740" t="str">
        <f t="shared" si="35"/>
        <v>0.04.05</v>
      </c>
    </row>
    <row r="741" spans="1:6" hidden="1" x14ac:dyDescent="0.25">
      <c r="A741" t="s">
        <v>1179</v>
      </c>
      <c r="B741" t="s">
        <v>789</v>
      </c>
      <c r="C741">
        <v>1152012</v>
      </c>
      <c r="D741" t="str">
        <f t="shared" si="33"/>
        <v>3</v>
      </c>
      <c r="E741" t="str">
        <f t="shared" si="34"/>
        <v>0.05</v>
      </c>
      <c r="F741" t="str">
        <f t="shared" si="35"/>
        <v>0.05.01</v>
      </c>
    </row>
    <row r="742" spans="1:6" hidden="1" x14ac:dyDescent="0.25">
      <c r="A742" t="s">
        <v>1180</v>
      </c>
      <c r="B742" t="s">
        <v>790</v>
      </c>
      <c r="C742">
        <v>637645</v>
      </c>
      <c r="D742" t="str">
        <f t="shared" si="33"/>
        <v>3</v>
      </c>
      <c r="E742" t="str">
        <f t="shared" si="34"/>
        <v>0.05</v>
      </c>
      <c r="F742" t="str">
        <f t="shared" si="35"/>
        <v>0.05.02</v>
      </c>
    </row>
    <row r="743" spans="1:6" hidden="1" x14ac:dyDescent="0.25">
      <c r="A743" t="s">
        <v>1181</v>
      </c>
      <c r="B743" t="s">
        <v>791</v>
      </c>
      <c r="C743">
        <v>318823</v>
      </c>
      <c r="D743" t="str">
        <f t="shared" si="33"/>
        <v>3</v>
      </c>
      <c r="E743" t="str">
        <f t="shared" si="34"/>
        <v>0.05</v>
      </c>
      <c r="F743" t="str">
        <f t="shared" si="35"/>
        <v>0.05.03</v>
      </c>
    </row>
    <row r="744" spans="1:6" hidden="1" x14ac:dyDescent="0.25">
      <c r="A744" t="s">
        <v>734</v>
      </c>
      <c r="B744" t="s">
        <v>67</v>
      </c>
      <c r="C744">
        <v>425097</v>
      </c>
      <c r="D744" t="str">
        <f t="shared" si="33"/>
        <v>3</v>
      </c>
      <c r="E744" t="str">
        <f t="shared" si="34"/>
        <v>1.06</v>
      </c>
      <c r="F744" t="str">
        <f t="shared" si="35"/>
        <v>1.06.01</v>
      </c>
    </row>
    <row r="745" spans="1:6" hidden="1" x14ac:dyDescent="0.25">
      <c r="A745" t="s">
        <v>1182</v>
      </c>
      <c r="B745" t="s">
        <v>803</v>
      </c>
      <c r="C745">
        <v>212548</v>
      </c>
      <c r="D745" t="str">
        <f t="shared" si="33"/>
        <v>3</v>
      </c>
      <c r="E745" t="str">
        <f t="shared" si="34"/>
        <v>6.03</v>
      </c>
      <c r="F745" t="str">
        <f t="shared" si="35"/>
        <v>6.03.01</v>
      </c>
    </row>
    <row r="746" spans="1:6" hidden="1" x14ac:dyDescent="0.25">
      <c r="A746" t="s">
        <v>1183</v>
      </c>
      <c r="B746" t="s">
        <v>1172</v>
      </c>
      <c r="C746">
        <v>106274</v>
      </c>
      <c r="D746" t="str">
        <f t="shared" si="33"/>
        <v>3</v>
      </c>
      <c r="E746" t="str">
        <f t="shared" si="34"/>
        <v>6.03</v>
      </c>
      <c r="F746" t="str">
        <f t="shared" si="35"/>
        <v>6.03.99</v>
      </c>
    </row>
    <row r="747" spans="1:6" hidden="1" x14ac:dyDescent="0.25">
      <c r="A747" t="s">
        <v>1184</v>
      </c>
      <c r="B747" t="s">
        <v>854</v>
      </c>
      <c r="C747">
        <v>33355000</v>
      </c>
      <c r="D747" t="str">
        <f t="shared" si="33"/>
        <v>3</v>
      </c>
      <c r="E747" t="str">
        <f t="shared" si="34"/>
        <v>1.01</v>
      </c>
      <c r="F747" t="str">
        <f t="shared" si="35"/>
        <v>1.01.02</v>
      </c>
    </row>
    <row r="748" spans="1:6" hidden="1" x14ac:dyDescent="0.25">
      <c r="A748" t="s">
        <v>1185</v>
      </c>
      <c r="B748" t="s">
        <v>1186</v>
      </c>
      <c r="C748">
        <v>2382500</v>
      </c>
      <c r="D748" t="str">
        <f t="shared" si="33"/>
        <v>3</v>
      </c>
      <c r="E748" t="str">
        <f t="shared" si="34"/>
        <v>1.07</v>
      </c>
      <c r="F748" t="str">
        <f t="shared" si="35"/>
        <v>1.07.01</v>
      </c>
    </row>
    <row r="749" spans="1:6" hidden="1" x14ac:dyDescent="0.25">
      <c r="A749" t="s">
        <v>1187</v>
      </c>
      <c r="B749" t="s">
        <v>1189</v>
      </c>
      <c r="C749">
        <v>2382500</v>
      </c>
      <c r="D749" t="str">
        <f t="shared" si="33"/>
        <v>3</v>
      </c>
      <c r="E749" t="str">
        <f t="shared" si="34"/>
        <v>5.01</v>
      </c>
      <c r="F749" t="str">
        <f t="shared" si="35"/>
        <v>5.01.99</v>
      </c>
    </row>
    <row r="750" spans="1:6" hidden="1" x14ac:dyDescent="0.25">
      <c r="A750" t="s">
        <v>1188</v>
      </c>
      <c r="B750" t="s">
        <v>1190</v>
      </c>
      <c r="C750">
        <v>4765000</v>
      </c>
      <c r="D750" t="str">
        <f t="shared" si="33"/>
        <v>3</v>
      </c>
      <c r="E750" t="str">
        <f t="shared" si="34"/>
        <v>5.02</v>
      </c>
      <c r="F750" t="str">
        <f t="shared" si="35"/>
        <v>5.02.99</v>
      </c>
    </row>
    <row r="751" spans="1:6" hidden="1" x14ac:dyDescent="0.25">
      <c r="A751" t="s">
        <v>1191</v>
      </c>
      <c r="B751" t="s">
        <v>324</v>
      </c>
      <c r="C751">
        <v>490000</v>
      </c>
      <c r="D751" t="str">
        <f t="shared" si="33"/>
        <v>3</v>
      </c>
      <c r="E751" t="str">
        <f t="shared" si="34"/>
        <v>2.03</v>
      </c>
      <c r="F751" t="str">
        <f t="shared" si="35"/>
        <v>2.03.01</v>
      </c>
    </row>
    <row r="752" spans="1:6" hidden="1" x14ac:dyDescent="0.25">
      <c r="A752" t="s">
        <v>736</v>
      </c>
      <c r="B752" t="s">
        <v>738</v>
      </c>
      <c r="C752">
        <v>2826667</v>
      </c>
      <c r="D752" t="str">
        <f t="shared" si="33"/>
        <v>3</v>
      </c>
      <c r="E752" t="str">
        <f t="shared" si="34"/>
        <v>2.03</v>
      </c>
      <c r="F752" t="str">
        <f t="shared" si="35"/>
        <v>2.03.02</v>
      </c>
    </row>
    <row r="753" spans="1:6" hidden="1" x14ac:dyDescent="0.25">
      <c r="A753" t="s">
        <v>739</v>
      </c>
      <c r="B753" t="s">
        <v>742</v>
      </c>
      <c r="C753">
        <v>25440000</v>
      </c>
      <c r="D753" t="str">
        <f t="shared" si="33"/>
        <v>3</v>
      </c>
      <c r="E753" t="str">
        <f t="shared" si="34"/>
        <v>5.01</v>
      </c>
      <c r="F753" t="str">
        <f t="shared" si="35"/>
        <v>5.01.07</v>
      </c>
    </row>
    <row r="754" spans="1:6" hidden="1" x14ac:dyDescent="0.25">
      <c r="A754" t="s">
        <v>743</v>
      </c>
      <c r="B754" t="s">
        <v>195</v>
      </c>
      <c r="C754">
        <v>14133333</v>
      </c>
      <c r="D754" t="str">
        <f t="shared" si="33"/>
        <v>3</v>
      </c>
      <c r="E754" t="str">
        <f t="shared" si="34"/>
        <v>5.02</v>
      </c>
      <c r="F754" t="str">
        <f t="shared" si="35"/>
        <v>5.02.02</v>
      </c>
    </row>
    <row r="755" spans="1:6" hidden="1" x14ac:dyDescent="0.25">
      <c r="A755" t="s">
        <v>744</v>
      </c>
      <c r="B755" t="s">
        <v>745</v>
      </c>
      <c r="C755">
        <v>16960000</v>
      </c>
      <c r="D755" t="str">
        <f t="shared" ref="D755:D756" si="36">+MID(A755,4,1)</f>
        <v>3</v>
      </c>
      <c r="E755" t="str">
        <f t="shared" si="34"/>
        <v>5.02</v>
      </c>
      <c r="F755" t="str">
        <f t="shared" si="35"/>
        <v>5.02.99</v>
      </c>
    </row>
    <row r="756" spans="1:6" hidden="1" x14ac:dyDescent="0.25">
      <c r="A756" t="s">
        <v>746</v>
      </c>
      <c r="B756" t="s">
        <v>747</v>
      </c>
      <c r="C756">
        <v>48000000</v>
      </c>
      <c r="D756" t="str">
        <f t="shared" si="36"/>
        <v>3</v>
      </c>
      <c r="E756" t="str">
        <f t="shared" si="34"/>
        <v>5.02</v>
      </c>
      <c r="F756" t="str">
        <f t="shared" si="35"/>
        <v>5.02.02</v>
      </c>
    </row>
    <row r="757" spans="1:6" hidden="1" x14ac:dyDescent="0.25">
      <c r="C757">
        <f>SUM(C2:C756)</f>
        <v>4299784836</v>
      </c>
    </row>
  </sheetData>
  <autoFilter ref="A1:F757">
    <filterColumn colId="4">
      <filters>
        <filter val="3.02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3"/>
  <sheetViews>
    <sheetView topLeftCell="A33" zoomScale="96" zoomScaleNormal="98" workbookViewId="0">
      <selection activeCell="D41" sqref="D41"/>
    </sheetView>
  </sheetViews>
  <sheetFormatPr baseColWidth="10" defaultRowHeight="15" x14ac:dyDescent="0.25"/>
  <cols>
    <col min="1" max="1" width="16.85546875" bestFit="1" customWidth="1"/>
    <col min="2" max="2" width="23.28515625" bestFit="1" customWidth="1"/>
  </cols>
  <sheetData>
    <row r="3" spans="1:12" x14ac:dyDescent="0.25">
      <c r="A3" s="35" t="s">
        <v>751</v>
      </c>
      <c r="B3" t="s">
        <v>762</v>
      </c>
      <c r="E3" t="s">
        <v>751</v>
      </c>
      <c r="F3" t="s">
        <v>753</v>
      </c>
    </row>
    <row r="4" spans="1:12" x14ac:dyDescent="0.25">
      <c r="A4" s="36">
        <v>1</v>
      </c>
      <c r="B4" s="39">
        <v>76761527</v>
      </c>
      <c r="D4" t="str">
        <f>CONCATENATE("0",E4,".")</f>
        <v>01.</v>
      </c>
      <c r="E4">
        <v>1</v>
      </c>
      <c r="F4">
        <v>419822390</v>
      </c>
      <c r="H4" s="38">
        <v>2</v>
      </c>
      <c r="I4" s="40">
        <v>602712406</v>
      </c>
      <c r="K4" s="38">
        <v>3</v>
      </c>
      <c r="L4" s="40">
        <v>617086596</v>
      </c>
    </row>
    <row r="5" spans="1:12" x14ac:dyDescent="0.25">
      <c r="A5" s="37" t="s">
        <v>200</v>
      </c>
      <c r="B5" s="39">
        <v>1100100</v>
      </c>
      <c r="C5" t="e">
        <f>buscarv</f>
        <v>#NAME?</v>
      </c>
      <c r="D5" t="str">
        <f>VLOOKUP(E5,Hoja1!$A$4:$A$98,1,FALSE)</f>
        <v>01.01.01.</v>
      </c>
      <c r="E5" s="37" t="s">
        <v>10</v>
      </c>
      <c r="F5" s="39">
        <v>1100100</v>
      </c>
      <c r="G5" t="str">
        <f>VLOOKUP(H5,Hoja1!$A$4:$A$98,1,FALSE)</f>
        <v>01.01.01.</v>
      </c>
      <c r="H5" s="37" t="s">
        <v>10</v>
      </c>
      <c r="I5" s="39">
        <v>150000</v>
      </c>
      <c r="J5" t="str">
        <f>VLOOKUP(K5,Hoja1!$A$4:$A$98,1,FALSE)</f>
        <v>01.01.02.</v>
      </c>
      <c r="K5" s="37" t="s">
        <v>12</v>
      </c>
      <c r="L5" s="39">
        <v>5000003</v>
      </c>
    </row>
    <row r="6" spans="1:12" x14ac:dyDescent="0.25">
      <c r="A6" s="37" t="s">
        <v>202</v>
      </c>
      <c r="B6" s="39">
        <v>1550000</v>
      </c>
      <c r="D6" t="str">
        <f>VLOOKUP(E6,Hoja1!$A$4:$A$98,1,FALSE)</f>
        <v>01.01.03.</v>
      </c>
      <c r="E6" s="37" t="s">
        <v>754</v>
      </c>
      <c r="F6" s="39">
        <v>1550000</v>
      </c>
      <c r="G6" t="str">
        <f>VLOOKUP(H6,Hoja1!$A$4:$A$98,1,FALSE)</f>
        <v>01.01.02.</v>
      </c>
      <c r="H6" s="37" t="s">
        <v>12</v>
      </c>
      <c r="I6" s="39">
        <v>15710000</v>
      </c>
      <c r="J6" t="str">
        <f>VLOOKUP(K6,Hoja1!$A$4:$A$98,1,FALSE)</f>
        <v>01.01.03.</v>
      </c>
      <c r="K6" s="37" t="s">
        <v>754</v>
      </c>
      <c r="L6" s="39">
        <v>5416392</v>
      </c>
    </row>
    <row r="7" spans="1:12" x14ac:dyDescent="0.25">
      <c r="A7" s="37" t="s">
        <v>205</v>
      </c>
      <c r="B7" s="39">
        <v>700000</v>
      </c>
      <c r="D7" t="str">
        <f>VLOOKUP(E7,Hoja1!$A$4:$A$98,1,FALSE)</f>
        <v>01.01.04.</v>
      </c>
      <c r="E7" s="37" t="s">
        <v>14</v>
      </c>
      <c r="F7" s="39">
        <v>700000</v>
      </c>
      <c r="G7" t="str">
        <f>VLOOKUP(H7,Hoja1!$A$4:$A$98,1,FALSE)</f>
        <v>01.01.03.</v>
      </c>
      <c r="H7" s="37" t="s">
        <v>754</v>
      </c>
      <c r="I7" s="39">
        <v>7280000</v>
      </c>
      <c r="J7" t="str">
        <f>VLOOKUP(K7,Hoja1!$A$4:$A$98,1,FALSE)</f>
        <v>01.02.04.</v>
      </c>
      <c r="K7" s="37" t="s">
        <v>26</v>
      </c>
      <c r="L7" s="39">
        <v>1500000</v>
      </c>
    </row>
    <row r="8" spans="1:12" x14ac:dyDescent="0.25">
      <c r="A8" s="37" t="s">
        <v>207</v>
      </c>
      <c r="B8" s="39">
        <v>2215000</v>
      </c>
      <c r="D8" t="str">
        <f>VLOOKUP(E8,Hoja1!$A$4:$A$98,1,FALSE)</f>
        <v>01.02.04.</v>
      </c>
      <c r="E8" s="37" t="s">
        <v>26</v>
      </c>
      <c r="F8" s="39">
        <v>2215000</v>
      </c>
      <c r="G8" t="str">
        <f>VLOOKUP(H8,Hoja1!$A$4:$A$98,1,FALSE)</f>
        <v>01.01.04.</v>
      </c>
      <c r="H8" s="37" t="s">
        <v>14</v>
      </c>
      <c r="I8" s="39">
        <v>1740000</v>
      </c>
      <c r="J8" t="str">
        <f>VLOOKUP(K8,Hoja1!$A$4:$A$98,1,FALSE)</f>
        <v>01.03.01.</v>
      </c>
      <c r="K8" s="37" t="s">
        <v>32</v>
      </c>
      <c r="L8" s="39">
        <v>1500000</v>
      </c>
    </row>
    <row r="9" spans="1:12" x14ac:dyDescent="0.25">
      <c r="A9" s="37" t="s">
        <v>209</v>
      </c>
      <c r="B9" s="39">
        <v>700000</v>
      </c>
      <c r="D9" t="str">
        <f>VLOOKUP(E9,Hoja1!$A$4:$A$98,1,FALSE)</f>
        <v>01.03.01.</v>
      </c>
      <c r="E9" s="37" t="s">
        <v>32</v>
      </c>
      <c r="F9" s="39">
        <v>700000</v>
      </c>
      <c r="G9" t="str">
        <f>VLOOKUP(H9,Hoja1!$A$4:$A$98,1,FALSE)</f>
        <v>01.02.01.</v>
      </c>
      <c r="H9" s="37" t="s">
        <v>20</v>
      </c>
      <c r="I9" s="39">
        <v>4150000</v>
      </c>
      <c r="J9" t="str">
        <f>VLOOKUP(K9,Hoja1!$A$4:$A$98,1,FALSE)</f>
        <v>01.03.03.</v>
      </c>
      <c r="K9" s="37" t="s">
        <v>36</v>
      </c>
      <c r="L9" s="39">
        <v>600000</v>
      </c>
    </row>
    <row r="10" spans="1:12" x14ac:dyDescent="0.25">
      <c r="A10" s="37" t="s">
        <v>211</v>
      </c>
      <c r="B10" s="39">
        <v>3000000</v>
      </c>
      <c r="D10" t="str">
        <f>VLOOKUP(E10,Hoja1!$A$4:$A$98,1,FALSE)</f>
        <v>01.03.04.</v>
      </c>
      <c r="E10" s="37" t="s">
        <v>38</v>
      </c>
      <c r="F10" s="39">
        <v>3000000</v>
      </c>
      <c r="G10" t="str">
        <f>VLOOKUP(H10,Hoja1!$A$4:$A$98,1,FALSE)</f>
        <v>01.02.02.</v>
      </c>
      <c r="H10" s="37" t="s">
        <v>22</v>
      </c>
      <c r="I10" s="39">
        <v>6050000</v>
      </c>
      <c r="J10" t="str">
        <f>VLOOKUP(K10,Hoja1!$A$4:$A$98,1,FALSE)</f>
        <v>01.03.07.</v>
      </c>
      <c r="K10" s="37" t="s">
        <v>42</v>
      </c>
      <c r="L10" s="39">
        <v>1800000</v>
      </c>
    </row>
    <row r="11" spans="1:12" x14ac:dyDescent="0.25">
      <c r="A11" s="37" t="s">
        <v>213</v>
      </c>
      <c r="B11" s="39">
        <v>20000000</v>
      </c>
      <c r="D11" t="str">
        <f>VLOOKUP(E11,Hoja1!$A$4:$A$98,1,FALSE)</f>
        <v>01.03.06.</v>
      </c>
      <c r="E11" s="37" t="s">
        <v>40</v>
      </c>
      <c r="F11" s="39">
        <v>20000000</v>
      </c>
      <c r="G11" t="str">
        <f>VLOOKUP(H11,Hoja1!$A$4:$A$98,1,FALSE)</f>
        <v>01.02.03.</v>
      </c>
      <c r="H11" s="37" t="s">
        <v>24</v>
      </c>
      <c r="I11" s="39">
        <v>50000</v>
      </c>
      <c r="J11" t="str">
        <f>VLOOKUP(K11,Hoja1!$A$4:$A$98,1,FALSE)</f>
        <v>01.04.03.</v>
      </c>
      <c r="K11" s="37" t="s">
        <v>50</v>
      </c>
      <c r="L11" s="39">
        <v>31500000</v>
      </c>
    </row>
    <row r="12" spans="1:12" x14ac:dyDescent="0.25">
      <c r="A12" s="37" t="s">
        <v>215</v>
      </c>
      <c r="B12" s="39">
        <v>1708274</v>
      </c>
      <c r="D12" t="str">
        <f>VLOOKUP(E12,Hoja1!$A$4:$A$98,1,FALSE)</f>
        <v>01.03.07.</v>
      </c>
      <c r="E12" s="37" t="s">
        <v>42</v>
      </c>
      <c r="F12" s="39">
        <v>1708274</v>
      </c>
      <c r="G12" t="str">
        <f>VLOOKUP(H12,Hoja1!$A$4:$A$98,1,FALSE)</f>
        <v>01.02.04.</v>
      </c>
      <c r="H12" s="37" t="s">
        <v>26</v>
      </c>
      <c r="I12" s="39">
        <v>8450000</v>
      </c>
      <c r="J12" t="str">
        <f>VLOOKUP(K12,Hoja1!$A$4:$A$98,1,FALSE)</f>
        <v>01.04.06.</v>
      </c>
      <c r="K12" s="37" t="s">
        <v>54</v>
      </c>
      <c r="L12" s="39">
        <v>1850000</v>
      </c>
    </row>
    <row r="13" spans="1:12" x14ac:dyDescent="0.25">
      <c r="A13" s="37" t="s">
        <v>290</v>
      </c>
      <c r="B13" s="39">
        <v>4000000</v>
      </c>
      <c r="D13" t="str">
        <f>VLOOKUP(E13,Hoja1!$A$4:$A$98,1,FALSE)</f>
        <v>01.04.02.</v>
      </c>
      <c r="E13" s="37" t="s">
        <v>48</v>
      </c>
      <c r="F13" s="39">
        <v>4000000</v>
      </c>
      <c r="G13" t="str">
        <f>VLOOKUP(H13,Hoja1!$A$4:$A$98,1,FALSE)</f>
        <v>01.02.99.</v>
      </c>
      <c r="H13" s="37" t="s">
        <v>28</v>
      </c>
      <c r="I13" s="39">
        <v>158596159</v>
      </c>
      <c r="J13" t="str">
        <f>VLOOKUP(K13,Hoja1!$A$4:$A$98,1,FALSE)</f>
        <v>01.04.99.</v>
      </c>
      <c r="K13" s="37" t="s">
        <v>56</v>
      </c>
      <c r="L13" s="39">
        <v>320000</v>
      </c>
    </row>
    <row r="14" spans="1:12" x14ac:dyDescent="0.25">
      <c r="A14" s="37" t="s">
        <v>217</v>
      </c>
      <c r="B14" s="39">
        <v>220000</v>
      </c>
      <c r="D14" t="str">
        <f>VLOOKUP(E14,Hoja1!$A$4:$A$98,1,FALSE)</f>
        <v>01.04.06.</v>
      </c>
      <c r="E14" s="37" t="s">
        <v>54</v>
      </c>
      <c r="F14" s="39">
        <v>220000</v>
      </c>
      <c r="G14" t="str">
        <f>VLOOKUP(H14,Hoja1!$A$4:$A$98,1,FALSE)</f>
        <v>01.03.01.</v>
      </c>
      <c r="H14" s="37" t="s">
        <v>32</v>
      </c>
      <c r="I14" s="39">
        <v>15345000</v>
      </c>
      <c r="J14" t="str">
        <f>VLOOKUP(K14,Hoja1!$A$4:$A$98,1,FALSE)</f>
        <v>01.06.01.</v>
      </c>
      <c r="K14" s="37" t="s">
        <v>66</v>
      </c>
      <c r="L14" s="39">
        <v>14949115</v>
      </c>
    </row>
    <row r="15" spans="1:12" x14ac:dyDescent="0.25">
      <c r="A15" s="37" t="s">
        <v>219</v>
      </c>
      <c r="B15" s="39">
        <v>370000</v>
      </c>
      <c r="D15" t="str">
        <f>VLOOKUP(E15,Hoja1!$A$4:$A$98,1,FALSE)</f>
        <v>01.04.99.</v>
      </c>
      <c r="E15" s="37" t="s">
        <v>56</v>
      </c>
      <c r="F15" s="39">
        <v>370000</v>
      </c>
      <c r="G15" t="str">
        <f>VLOOKUP(H15,Hoja1!$A$4:$A$98,1,FALSE)</f>
        <v>01.03.02.</v>
      </c>
      <c r="H15" s="37" t="s">
        <v>34</v>
      </c>
      <c r="I15" s="39">
        <v>700000</v>
      </c>
      <c r="J15" t="str">
        <f>VLOOKUP(K15,Hoja1!$A$4:$A$98,1,FALSE)</f>
        <v>01.07.01.</v>
      </c>
      <c r="K15" s="37" t="s">
        <v>70</v>
      </c>
      <c r="L15" s="39">
        <v>1000000</v>
      </c>
    </row>
    <row r="16" spans="1:12" x14ac:dyDescent="0.25">
      <c r="A16" s="37" t="s">
        <v>221</v>
      </c>
      <c r="B16" s="39">
        <v>70000</v>
      </c>
      <c r="D16" t="str">
        <f>VLOOKUP(E16,Hoja1!$A$4:$A$98,1,FALSE)</f>
        <v>01.05.01.</v>
      </c>
      <c r="E16" s="37" t="s">
        <v>60</v>
      </c>
      <c r="F16" s="39">
        <v>70000</v>
      </c>
      <c r="G16" t="str">
        <f>VLOOKUP(H16,Hoja1!$A$4:$A$98,1,FALSE)</f>
        <v>01.03.03.</v>
      </c>
      <c r="H16" s="37" t="s">
        <v>36</v>
      </c>
      <c r="I16" s="39">
        <v>250000</v>
      </c>
      <c r="J16" t="str">
        <f>VLOOKUP(K16,Hoja1!$A$4:$A$98,1,FALSE)</f>
        <v>01.08.04.</v>
      </c>
      <c r="K16" s="37" t="s">
        <v>78</v>
      </c>
      <c r="L16" s="39">
        <v>5000000</v>
      </c>
    </row>
    <row r="17" spans="1:12" x14ac:dyDescent="0.25">
      <c r="A17" s="37" t="s">
        <v>294</v>
      </c>
      <c r="B17" s="39">
        <v>40000</v>
      </c>
      <c r="D17" t="str">
        <f>VLOOKUP(E17,Hoja1!$A$4:$A$98,1,FALSE)</f>
        <v>01.05.02.</v>
      </c>
      <c r="E17" s="37" t="s">
        <v>62</v>
      </c>
      <c r="F17" s="39">
        <v>40000</v>
      </c>
      <c r="G17" t="str">
        <f>VLOOKUP(H17,Hoja1!$A$4:$A$98,1,FALSE)</f>
        <v>01.03.06.</v>
      </c>
      <c r="H17" s="37" t="s">
        <v>40</v>
      </c>
      <c r="I17" s="39">
        <v>1428215</v>
      </c>
      <c r="J17" t="str">
        <f>VLOOKUP(K17,Hoja1!$A$4:$A$98,1,FALSE)</f>
        <v>01.08.05.</v>
      </c>
      <c r="K17" s="37" t="s">
        <v>80</v>
      </c>
      <c r="L17" s="39">
        <v>4650000</v>
      </c>
    </row>
    <row r="18" spans="1:12" x14ac:dyDescent="0.25">
      <c r="A18" s="37" t="s">
        <v>223</v>
      </c>
      <c r="B18" s="39">
        <v>16599099</v>
      </c>
      <c r="D18" t="str">
        <f>VLOOKUP(E18,Hoja1!$A$4:$A$98,1,FALSE)</f>
        <v>01.06.01.</v>
      </c>
      <c r="E18" s="37" t="s">
        <v>66</v>
      </c>
      <c r="F18" s="39">
        <v>16599099</v>
      </c>
      <c r="G18" t="str">
        <f>VLOOKUP(H18,Hoja1!$A$4:$A$98,1,FALSE)</f>
        <v>01.04.01.</v>
      </c>
      <c r="H18" s="37" t="s">
        <v>46</v>
      </c>
      <c r="I18" s="39">
        <v>50000</v>
      </c>
      <c r="J18" t="str">
        <f>VLOOKUP(K18,Hoja1!$A$4:$A$98,1,FALSE)</f>
        <v>01.08.06.</v>
      </c>
      <c r="K18" s="37" t="s">
        <v>82</v>
      </c>
      <c r="L18" s="39">
        <v>300000</v>
      </c>
    </row>
    <row r="19" spans="1:12" x14ac:dyDescent="0.25">
      <c r="A19" s="37" t="s">
        <v>297</v>
      </c>
      <c r="B19" s="39">
        <v>1485000</v>
      </c>
      <c r="D19" t="str">
        <f>VLOOKUP(E19,Hoja1!$A$4:$A$98,1,FALSE)</f>
        <v>01.07.01.</v>
      </c>
      <c r="E19" s="37" t="s">
        <v>70</v>
      </c>
      <c r="F19" s="39">
        <v>1485000</v>
      </c>
      <c r="G19" t="str">
        <f>VLOOKUP(H19,Hoja1!$A$4:$A$98,1,FALSE)</f>
        <v>01.04.04.</v>
      </c>
      <c r="H19" s="37" t="s">
        <v>52</v>
      </c>
      <c r="I19" s="39">
        <v>5988444</v>
      </c>
      <c r="J19" t="str">
        <f>VLOOKUP(K19,Hoja1!$A$4:$A$98,1,FALSE)</f>
        <v>01.08.07.</v>
      </c>
      <c r="K19" s="37" t="s">
        <v>84</v>
      </c>
      <c r="L19" s="39">
        <v>200000</v>
      </c>
    </row>
    <row r="20" spans="1:12" x14ac:dyDescent="0.25">
      <c r="A20" s="37" t="s">
        <v>225</v>
      </c>
      <c r="B20" s="39">
        <v>144000</v>
      </c>
      <c r="D20" t="str">
        <f>VLOOKUP(E20,Hoja1!$A$4:$A$98,1,FALSE)</f>
        <v>01.08.01.</v>
      </c>
      <c r="E20" s="37" t="s">
        <v>76</v>
      </c>
      <c r="F20" s="39">
        <v>144000</v>
      </c>
      <c r="G20" t="str">
        <f>VLOOKUP(H20,Hoja1!$A$4:$A$98,1,FALSE)</f>
        <v>01.04.06.</v>
      </c>
      <c r="H20" s="37" t="s">
        <v>54</v>
      </c>
      <c r="I20" s="39">
        <v>23804494</v>
      </c>
      <c r="J20" t="str">
        <f>VLOOKUP(K20,Hoja1!$A$4:$A$98,1,FALSE)</f>
        <v>01.08.08.</v>
      </c>
      <c r="K20" s="37" t="s">
        <v>86</v>
      </c>
      <c r="L20" s="39">
        <v>200000</v>
      </c>
    </row>
    <row r="21" spans="1:12" x14ac:dyDescent="0.25">
      <c r="A21" s="37" t="s">
        <v>227</v>
      </c>
      <c r="B21" s="39">
        <v>1350000</v>
      </c>
      <c r="D21" t="str">
        <f>VLOOKUP(E21,Hoja1!$A$4:$A$98,1,FALSE)</f>
        <v>01.08.05.</v>
      </c>
      <c r="E21" s="37" t="s">
        <v>80</v>
      </c>
      <c r="F21" s="39">
        <v>1350000</v>
      </c>
      <c r="G21" t="str">
        <f>VLOOKUP(H21,Hoja1!$A$4:$A$98,1,FALSE)</f>
        <v>01.04.99.</v>
      </c>
      <c r="H21" s="37" t="s">
        <v>56</v>
      </c>
      <c r="I21" s="39">
        <v>2500000</v>
      </c>
      <c r="J21" t="str">
        <f>VLOOKUP(K21,Hoja1!$A$4:$A$98,1,FALSE)</f>
        <v>01.08.99.</v>
      </c>
      <c r="K21" s="37" t="s">
        <v>88</v>
      </c>
      <c r="L21" s="39">
        <v>350000</v>
      </c>
    </row>
    <row r="22" spans="1:12" x14ac:dyDescent="0.25">
      <c r="A22" s="37" t="s">
        <v>229</v>
      </c>
      <c r="B22" s="39">
        <v>50000</v>
      </c>
      <c r="D22" t="str">
        <f>VLOOKUP(E22,Hoja1!$A$4:$A$98,1,FALSE)</f>
        <v>01.08.06.</v>
      </c>
      <c r="E22" s="37" t="s">
        <v>82</v>
      </c>
      <c r="F22" s="39">
        <v>50000</v>
      </c>
      <c r="G22" t="str">
        <f>VLOOKUP(H22,Hoja1!$A$4:$A$98,1,FALSE)</f>
        <v>01.05.01.</v>
      </c>
      <c r="H22" s="37" t="s">
        <v>60</v>
      </c>
      <c r="I22" s="39">
        <v>50000</v>
      </c>
      <c r="J22" t="str">
        <f>VLOOKUP(K22,Hoja1!$A$4:$A$98,1,FALSE)</f>
        <v>01.09.99.</v>
      </c>
      <c r="K22" s="37" t="s">
        <v>92</v>
      </c>
      <c r="L22" s="39">
        <v>420000</v>
      </c>
    </row>
    <row r="23" spans="1:12" x14ac:dyDescent="0.25">
      <c r="A23" s="37" t="s">
        <v>231</v>
      </c>
      <c r="B23" s="39">
        <v>285000</v>
      </c>
      <c r="D23" t="str">
        <f>VLOOKUP(E23,Hoja1!$A$4:$A$98,1,FALSE)</f>
        <v>01.08.07.</v>
      </c>
      <c r="E23" s="37" t="s">
        <v>84</v>
      </c>
      <c r="F23" s="39">
        <v>285000</v>
      </c>
      <c r="G23" t="str">
        <f>VLOOKUP(H23,Hoja1!$A$4:$A$98,1,FALSE)</f>
        <v>01.06.01.</v>
      </c>
      <c r="H23" s="37" t="s">
        <v>66</v>
      </c>
      <c r="I23" s="39">
        <v>55811215</v>
      </c>
      <c r="J23" t="str">
        <f>VLOOKUP(K23,Hoja1!$A$4:$A$98,1,FALSE)</f>
        <v>01.99.01.</v>
      </c>
      <c r="K23" s="37" t="s">
        <v>760</v>
      </c>
      <c r="L23" s="39">
        <v>200000</v>
      </c>
    </row>
    <row r="24" spans="1:12" x14ac:dyDescent="0.25">
      <c r="A24" s="37" t="s">
        <v>233</v>
      </c>
      <c r="B24" s="39">
        <v>2470000</v>
      </c>
      <c r="D24" t="str">
        <f>VLOOKUP(E24,Hoja1!$A$4:$A$98,1,FALSE)</f>
        <v>01.08.08.</v>
      </c>
      <c r="E24" s="37" t="s">
        <v>86</v>
      </c>
      <c r="F24" s="39">
        <v>2470000</v>
      </c>
      <c r="G24" t="str">
        <f>VLOOKUP(H24,Hoja1!$A$4:$A$98,1,FALSE)</f>
        <v>01.06.03.</v>
      </c>
      <c r="H24" s="37" t="s">
        <v>758</v>
      </c>
      <c r="I24" s="39">
        <v>1000000</v>
      </c>
      <c r="J24" t="str">
        <f>VLOOKUP(K24,Hoja1!$A$4:$A$98,1,FALSE)</f>
        <v>01.99.05.</v>
      </c>
      <c r="K24" s="37" t="s">
        <v>759</v>
      </c>
      <c r="L24" s="39">
        <v>500000</v>
      </c>
    </row>
    <row r="25" spans="1:12" x14ac:dyDescent="0.25">
      <c r="A25" s="37" t="s">
        <v>235</v>
      </c>
      <c r="B25" s="39">
        <v>50000</v>
      </c>
      <c r="D25" t="str">
        <f>VLOOKUP(E25,Hoja1!$A$4:$A$98,1,FALSE)</f>
        <v>01.08.99.</v>
      </c>
      <c r="E25" s="37" t="s">
        <v>88</v>
      </c>
      <c r="F25" s="39">
        <v>50000</v>
      </c>
      <c r="G25" t="str">
        <f>VLOOKUP(H25,Hoja1!$A$4:$A$98,1,FALSE)</f>
        <v>01.07.01.</v>
      </c>
      <c r="H25" s="37" t="s">
        <v>70</v>
      </c>
      <c r="I25" s="39">
        <v>300000</v>
      </c>
      <c r="J25" t="str">
        <f>VLOOKUP(K25,Hoja1!$A$4:$A$98,1,FALSE)</f>
        <v>02.01.01.</v>
      </c>
      <c r="K25" s="37" t="s">
        <v>102</v>
      </c>
      <c r="L25" s="39">
        <v>10986191</v>
      </c>
    </row>
    <row r="26" spans="1:12" x14ac:dyDescent="0.25">
      <c r="A26" s="37" t="s">
        <v>237</v>
      </c>
      <c r="B26" s="39">
        <v>315000</v>
      </c>
      <c r="D26" t="str">
        <f>VLOOKUP(E26,Hoja1!$A$4:$A$98,1,FALSE)</f>
        <v>01.09.99.</v>
      </c>
      <c r="E26" s="37" t="s">
        <v>92</v>
      </c>
      <c r="F26" s="39">
        <v>315000</v>
      </c>
      <c r="G26" t="str">
        <f>VLOOKUP(H26,Hoja1!$A$4:$A$98,1,FALSE)</f>
        <v>01.08.01.</v>
      </c>
      <c r="H26" s="37" t="s">
        <v>76</v>
      </c>
      <c r="I26" s="39">
        <v>1500000</v>
      </c>
      <c r="J26" t="str">
        <f>VLOOKUP(K26,Hoja1!$A$4:$A$98,1,FALSE)</f>
        <v>02.01.04.</v>
      </c>
      <c r="K26" s="37" t="s">
        <v>106</v>
      </c>
      <c r="L26" s="39">
        <v>5330000</v>
      </c>
    </row>
    <row r="27" spans="1:12" x14ac:dyDescent="0.25">
      <c r="A27" s="37" t="s">
        <v>239</v>
      </c>
      <c r="B27" s="39">
        <v>60000</v>
      </c>
      <c r="D27" t="str">
        <f>VLOOKUP(E27,Hoja1!$A$4:$A$98,1,FALSE)</f>
        <v>01.99.99.</v>
      </c>
      <c r="E27" s="37" t="s">
        <v>96</v>
      </c>
      <c r="F27" s="39">
        <v>60000</v>
      </c>
      <c r="G27" t="str">
        <f>VLOOKUP(H27,Hoja1!$A$4:$A$98,1,FALSE)</f>
        <v>01.08.04.</v>
      </c>
      <c r="H27" s="37" t="s">
        <v>78</v>
      </c>
      <c r="I27" s="39">
        <v>1150000</v>
      </c>
      <c r="J27" t="str">
        <f>VLOOKUP(K27,Hoja1!$A$4:$A$98,1,FALSE)</f>
        <v>02.03.01.</v>
      </c>
      <c r="K27" s="37" t="s">
        <v>118</v>
      </c>
      <c r="L27" s="39">
        <v>10008000</v>
      </c>
    </row>
    <row r="28" spans="1:12" x14ac:dyDescent="0.25">
      <c r="A28" s="37" t="s">
        <v>241</v>
      </c>
      <c r="B28" s="39">
        <v>2370000</v>
      </c>
      <c r="D28" t="str">
        <f>VLOOKUP(E28,Hoja1!$A$4:$A$98,1,FALSE)</f>
        <v>02.01.01.</v>
      </c>
      <c r="E28" s="37" t="s">
        <v>102</v>
      </c>
      <c r="F28" s="39">
        <v>2370000</v>
      </c>
      <c r="G28" t="str">
        <f>VLOOKUP(H28,Hoja1!$A$4:$A$98,1,FALSE)</f>
        <v>01.08.05.</v>
      </c>
      <c r="H28" s="37" t="s">
        <v>80</v>
      </c>
      <c r="I28" s="39">
        <v>30992731</v>
      </c>
      <c r="J28" t="str">
        <f>VLOOKUP(K28,Hoja1!$A$4:$A$98,1,FALSE)</f>
        <v>02.03.02.</v>
      </c>
      <c r="K28" s="37" t="s">
        <v>120</v>
      </c>
      <c r="L28" s="39">
        <v>102921444</v>
      </c>
    </row>
    <row r="29" spans="1:12" x14ac:dyDescent="0.25">
      <c r="A29" s="37" t="s">
        <v>243</v>
      </c>
      <c r="B29" s="39">
        <v>490000</v>
      </c>
      <c r="D29" t="str">
        <f>VLOOKUP(E29,Hoja1!$A$4:$A$98,1,FALSE)</f>
        <v>02.01.02.</v>
      </c>
      <c r="E29" s="37" t="s">
        <v>104</v>
      </c>
      <c r="F29" s="39">
        <v>490000</v>
      </c>
      <c r="G29" t="str">
        <f>VLOOKUP(H29,Hoja1!$A$4:$A$98,1,FALSE)</f>
        <v>01.08.06.</v>
      </c>
      <c r="H29" s="37" t="s">
        <v>82</v>
      </c>
      <c r="I29" s="39">
        <v>1350000</v>
      </c>
      <c r="J29" t="str">
        <f>VLOOKUP(K29,Hoja1!$A$4:$A$98,1,FALSE)</f>
        <v>02.03.03.</v>
      </c>
      <c r="K29" s="37" t="s">
        <v>122</v>
      </c>
      <c r="L29" s="39">
        <v>5610000</v>
      </c>
    </row>
    <row r="30" spans="1:12" x14ac:dyDescent="0.25">
      <c r="A30" s="37" t="s">
        <v>245</v>
      </c>
      <c r="B30" s="39">
        <v>2040000</v>
      </c>
      <c r="D30" t="str">
        <f>VLOOKUP(E30,Hoja1!$A$4:$A$98,1,FALSE)</f>
        <v>02.01.04.</v>
      </c>
      <c r="E30" s="37" t="s">
        <v>106</v>
      </c>
      <c r="F30" s="39">
        <v>2040000</v>
      </c>
      <c r="G30" t="str">
        <f>VLOOKUP(H30,Hoja1!$A$4:$A$98,1,FALSE)</f>
        <v>01.08.07.</v>
      </c>
      <c r="H30" s="37" t="s">
        <v>84</v>
      </c>
      <c r="I30" s="39">
        <v>150000</v>
      </c>
      <c r="J30" t="str">
        <f>VLOOKUP(K30,Hoja1!$A$4:$A$98,1,FALSE)</f>
        <v>02.03.04.</v>
      </c>
      <c r="K30" s="37" t="s">
        <v>124</v>
      </c>
      <c r="L30" s="39">
        <v>300000</v>
      </c>
    </row>
    <row r="31" spans="1:12" x14ac:dyDescent="0.25">
      <c r="A31" s="37" t="s">
        <v>247</v>
      </c>
      <c r="B31" s="39">
        <v>700000</v>
      </c>
      <c r="D31" t="str">
        <f>VLOOKUP(E31,Hoja1!$A$4:$A$98,1,FALSE)</f>
        <v>02.01.99.</v>
      </c>
      <c r="E31" s="37" t="s">
        <v>108</v>
      </c>
      <c r="F31" s="39">
        <v>700000</v>
      </c>
      <c r="G31" t="str">
        <f>VLOOKUP(H31,Hoja1!$A$4:$A$98,1,FALSE)</f>
        <v>01.08.08.</v>
      </c>
      <c r="H31" s="37" t="s">
        <v>86</v>
      </c>
      <c r="I31" s="39">
        <v>700000</v>
      </c>
      <c r="J31" t="str">
        <f>VLOOKUP(K31,Hoja1!$A$4:$A$98,1,FALSE)</f>
        <v>02.03.06.</v>
      </c>
      <c r="K31" s="37" t="s">
        <v>128</v>
      </c>
      <c r="L31" s="39">
        <v>6000000</v>
      </c>
    </row>
    <row r="32" spans="1:12" x14ac:dyDescent="0.25">
      <c r="A32" s="37" t="s">
        <v>250</v>
      </c>
      <c r="B32" s="39">
        <v>310000</v>
      </c>
      <c r="D32" t="str">
        <f>VLOOKUP(E32,Hoja1!$A$4:$A$98,1,FALSE)</f>
        <v>02.03.01.</v>
      </c>
      <c r="E32" s="37" t="s">
        <v>118</v>
      </c>
      <c r="F32" s="39">
        <v>310000</v>
      </c>
      <c r="G32" t="str">
        <f>VLOOKUP(H32,Hoja1!$A$4:$A$98,1,FALSE)</f>
        <v>01.08.99.</v>
      </c>
      <c r="H32" s="37" t="s">
        <v>88</v>
      </c>
      <c r="I32" s="39">
        <v>200000</v>
      </c>
      <c r="J32" t="str">
        <f>VLOOKUP(K32,Hoja1!$A$4:$A$98,1,FALSE)</f>
        <v>02.04.01.</v>
      </c>
      <c r="K32" s="37" t="s">
        <v>134</v>
      </c>
      <c r="L32" s="39">
        <v>600000</v>
      </c>
    </row>
    <row r="33" spans="1:12" x14ac:dyDescent="0.25">
      <c r="A33" s="37" t="s">
        <v>252</v>
      </c>
      <c r="B33" s="39">
        <v>124000</v>
      </c>
      <c r="D33" t="str">
        <f>VLOOKUP(E33,Hoja1!$A$4:$A$98,1,FALSE)</f>
        <v>02.03.04.</v>
      </c>
      <c r="E33" s="37" t="s">
        <v>124</v>
      </c>
      <c r="F33" s="39">
        <v>124000</v>
      </c>
      <c r="G33" t="str">
        <f>VLOOKUP(H33,Hoja1!$A$4:$A$98,1,FALSE)</f>
        <v>01.09.99.</v>
      </c>
      <c r="H33" s="37" t="s">
        <v>92</v>
      </c>
      <c r="I33" s="39">
        <v>1650000</v>
      </c>
      <c r="J33" t="str">
        <f>VLOOKUP(K33,Hoja1!$A$4:$A$98,1,FALSE)</f>
        <v>02.04.02.</v>
      </c>
      <c r="K33" s="37" t="s">
        <v>136</v>
      </c>
      <c r="L33" s="39">
        <v>8000000</v>
      </c>
    </row>
    <row r="34" spans="1:12" x14ac:dyDescent="0.25">
      <c r="A34" s="37" t="s">
        <v>254</v>
      </c>
      <c r="B34" s="39">
        <v>440000</v>
      </c>
      <c r="D34" t="str">
        <f>VLOOKUP(E34,Hoja1!$A$4:$A$98,1,FALSE)</f>
        <v>02.03.06.</v>
      </c>
      <c r="E34" s="37" t="s">
        <v>128</v>
      </c>
      <c r="F34" s="39">
        <v>440000</v>
      </c>
      <c r="G34" t="str">
        <f>VLOOKUP(H34,Hoja1!$A$4:$A$98,1,FALSE)</f>
        <v>01.99.05.</v>
      </c>
      <c r="H34" s="37" t="s">
        <v>759</v>
      </c>
      <c r="I34" s="39">
        <v>750000</v>
      </c>
      <c r="J34" t="str">
        <f>VLOOKUP(K34,Hoja1!$A$4:$A$98,1,FALSE)</f>
        <v>02.99.01.</v>
      </c>
      <c r="K34" s="37" t="s">
        <v>140</v>
      </c>
      <c r="L34" s="39">
        <v>635986</v>
      </c>
    </row>
    <row r="35" spans="1:12" x14ac:dyDescent="0.25">
      <c r="A35" s="37" t="s">
        <v>256</v>
      </c>
      <c r="B35" s="39">
        <v>372300</v>
      </c>
      <c r="D35" t="str">
        <f>VLOOKUP(E35,Hoja1!$A$4:$A$98,1,FALSE)</f>
        <v>02.04.01.</v>
      </c>
      <c r="E35" s="37" t="s">
        <v>134</v>
      </c>
      <c r="F35" s="39">
        <v>372300</v>
      </c>
      <c r="G35" t="str">
        <f>VLOOKUP(H35,Hoja1!$A$4:$A$98,1,FALSE)</f>
        <v>01.99.99.</v>
      </c>
      <c r="H35" s="37" t="s">
        <v>96</v>
      </c>
      <c r="I35" s="39">
        <v>75000</v>
      </c>
      <c r="J35" t="str">
        <f>VLOOKUP(K35,Hoja1!$A$4:$A$98,1,FALSE)</f>
        <v>02.99.03.</v>
      </c>
      <c r="K35" s="37" t="s">
        <v>142</v>
      </c>
      <c r="L35" s="39">
        <v>572870</v>
      </c>
    </row>
    <row r="36" spans="1:12" x14ac:dyDescent="0.25">
      <c r="A36" s="37" t="s">
        <v>258</v>
      </c>
      <c r="B36" s="39">
        <v>1150000</v>
      </c>
      <c r="D36" t="str">
        <f>VLOOKUP(E36,Hoja1!$A$4:$A$98,1,FALSE)</f>
        <v>02.04.02.</v>
      </c>
      <c r="E36" s="37" t="s">
        <v>136</v>
      </c>
      <c r="F36" s="39">
        <v>1150000</v>
      </c>
      <c r="G36" t="str">
        <f>VLOOKUP(H36,Hoja1!$A$4:$A$98,1,FALSE)</f>
        <v>02.01.01.</v>
      </c>
      <c r="H36" s="37" t="s">
        <v>102</v>
      </c>
      <c r="I36" s="39">
        <v>56575191</v>
      </c>
      <c r="J36" t="str">
        <f>VLOOKUP(K36,Hoja1!$A$4:$A$98,1,FALSE)</f>
        <v>02.99.04.</v>
      </c>
      <c r="K36" s="37" t="s">
        <v>144</v>
      </c>
      <c r="L36" s="39">
        <v>4922500</v>
      </c>
    </row>
    <row r="37" spans="1:12" x14ac:dyDescent="0.25">
      <c r="A37" s="37" t="s">
        <v>260</v>
      </c>
      <c r="B37" s="39">
        <v>1488744</v>
      </c>
      <c r="D37" t="str">
        <f>VLOOKUP(E37,Hoja1!$A$4:$A$98,1,FALSE)</f>
        <v>02.99.01.</v>
      </c>
      <c r="E37" s="37" t="s">
        <v>140</v>
      </c>
      <c r="F37" s="39">
        <v>1488744</v>
      </c>
      <c r="G37" t="str">
        <f>VLOOKUP(H37,Hoja1!$A$4:$A$98,1,FALSE)</f>
        <v>02.01.02.</v>
      </c>
      <c r="H37" s="37" t="s">
        <v>104</v>
      </c>
      <c r="I37" s="39">
        <v>4103400</v>
      </c>
      <c r="J37" t="str">
        <f>VLOOKUP(K37,Hoja1!$A$4:$A$98,1,FALSE)</f>
        <v>02.99.05.</v>
      </c>
      <c r="K37" s="37" t="s">
        <v>146</v>
      </c>
      <c r="L37" s="39">
        <v>210000</v>
      </c>
    </row>
    <row r="38" spans="1:12" x14ac:dyDescent="0.25">
      <c r="A38" s="37" t="s">
        <v>262</v>
      </c>
      <c r="B38" s="39">
        <v>59600</v>
      </c>
      <c r="D38" t="str">
        <f>VLOOKUP(E38,Hoja1!$A$4:$A$98,1,FALSE)</f>
        <v>02.99.02.</v>
      </c>
      <c r="E38" s="37" t="s">
        <v>755</v>
      </c>
      <c r="F38" s="39">
        <v>59600</v>
      </c>
      <c r="G38" t="str">
        <f>VLOOKUP(H38,Hoja1!$A$4:$A$98,1,FALSE)</f>
        <v>02.01.04.</v>
      </c>
      <c r="H38" s="37" t="s">
        <v>106</v>
      </c>
      <c r="I38" s="39">
        <v>3241250</v>
      </c>
      <c r="J38" t="str">
        <f>VLOOKUP(K38,Hoja1!$A$4:$A$98,1,FALSE)</f>
        <v>02.99.06.</v>
      </c>
      <c r="K38" s="37" t="s">
        <v>148</v>
      </c>
      <c r="L38" s="39">
        <v>350000</v>
      </c>
    </row>
    <row r="39" spans="1:12" x14ac:dyDescent="0.25">
      <c r="A39" s="37" t="s">
        <v>265</v>
      </c>
      <c r="B39" s="39">
        <v>1975760</v>
      </c>
      <c r="D39" t="str">
        <f>VLOOKUP(E39,Hoja1!$A$4:$A$98,1,FALSE)</f>
        <v>02.99.03.</v>
      </c>
      <c r="E39" s="37" t="s">
        <v>142</v>
      </c>
      <c r="F39" s="39">
        <v>1975760</v>
      </c>
      <c r="G39" t="str">
        <f>VLOOKUP(H39,Hoja1!$A$4:$A$98,1,FALSE)</f>
        <v>02.01.99.</v>
      </c>
      <c r="H39" s="37" t="s">
        <v>108</v>
      </c>
      <c r="I39" s="39">
        <v>900000</v>
      </c>
      <c r="J39" t="str">
        <f>VLOOKUP(K39,Hoja1!$A$4:$A$98,1,FALSE)</f>
        <v>02.99.99.</v>
      </c>
      <c r="K39" s="37" t="s">
        <v>152</v>
      </c>
      <c r="L39" s="39">
        <v>100000</v>
      </c>
    </row>
    <row r="40" spans="1:12" x14ac:dyDescent="0.25">
      <c r="A40" s="37" t="s">
        <v>267</v>
      </c>
      <c r="B40" s="39">
        <v>1139250</v>
      </c>
      <c r="D40" t="str">
        <f>VLOOKUP(E40,Hoja1!$A$4:$A$98,1,FALSE)</f>
        <v>02.99.04.</v>
      </c>
      <c r="E40" s="37" t="s">
        <v>144</v>
      </c>
      <c r="F40" s="39">
        <v>1139250</v>
      </c>
      <c r="G40" t="str">
        <f>VLOOKUP(H40,Hoja1!$A$4:$A$98,1,FALSE)</f>
        <v>02.02.03.</v>
      </c>
      <c r="H40" s="37" t="s">
        <v>114</v>
      </c>
      <c r="I40" s="39">
        <v>34723920</v>
      </c>
      <c r="J40" t="str">
        <f>VLOOKUP(K40,Hoja1!$A$4:$A$98,1,FALSE)</f>
        <v>05.01.01.</v>
      </c>
      <c r="K40" s="37" t="s">
        <v>158</v>
      </c>
      <c r="L40" s="39">
        <v>50000</v>
      </c>
    </row>
    <row r="41" spans="1:12" x14ac:dyDescent="0.25">
      <c r="A41" s="37" t="s">
        <v>269</v>
      </c>
      <c r="B41" s="39">
        <v>416000</v>
      </c>
      <c r="D41" t="str">
        <f>VLOOKUP(E41,Hoja1!$A$4:$A$98,1,FALSE)</f>
        <v>02.99.05.</v>
      </c>
      <c r="E41" s="37" t="s">
        <v>146</v>
      </c>
      <c r="F41" s="39">
        <v>416000</v>
      </c>
      <c r="G41" t="str">
        <f>VLOOKUP(H41,Hoja1!$A$4:$A$98,1,FALSE)</f>
        <v>02.03.01.</v>
      </c>
      <c r="H41" s="37" t="s">
        <v>118</v>
      </c>
      <c r="I41" s="39">
        <v>8302000</v>
      </c>
      <c r="J41" t="str">
        <f>VLOOKUP(K41,Hoja1!$A$4:$A$98,1,FALSE)</f>
        <v>05.01.03.</v>
      </c>
      <c r="K41" s="37" t="s">
        <v>160</v>
      </c>
      <c r="L41" s="39">
        <v>170000</v>
      </c>
    </row>
    <row r="42" spans="1:12" x14ac:dyDescent="0.25">
      <c r="A42" s="37" t="s">
        <v>271</v>
      </c>
      <c r="B42" s="39">
        <v>822400</v>
      </c>
      <c r="D42" t="str">
        <f>VLOOKUP(E42,Hoja1!$A$4:$A$98,1,FALSE)</f>
        <v>02.99.06.</v>
      </c>
      <c r="E42" s="37" t="s">
        <v>148</v>
      </c>
      <c r="F42" s="39">
        <v>822400</v>
      </c>
      <c r="G42" t="str">
        <f>VLOOKUP(H42,Hoja1!$A$4:$A$98,1,FALSE)</f>
        <v>02.03.02.</v>
      </c>
      <c r="H42" s="37" t="s">
        <v>120</v>
      </c>
      <c r="I42" s="39">
        <v>3095000</v>
      </c>
      <c r="J42" t="str">
        <f>VLOOKUP(K42,Hoja1!$A$4:$A$98,1,FALSE)</f>
        <v>05.01.05.</v>
      </c>
      <c r="K42" s="37" t="s">
        <v>164</v>
      </c>
      <c r="L42" s="39">
        <v>3147581</v>
      </c>
    </row>
    <row r="43" spans="1:12" x14ac:dyDescent="0.25">
      <c r="A43" s="37" t="s">
        <v>273</v>
      </c>
      <c r="B43" s="39">
        <v>150000</v>
      </c>
      <c r="D43" t="str">
        <f>VLOOKUP(E43,Hoja1!$A$4:$A$98,1,FALSE)</f>
        <v>02.99.07.</v>
      </c>
      <c r="E43" s="37" t="s">
        <v>150</v>
      </c>
      <c r="F43" s="39">
        <v>150000</v>
      </c>
      <c r="G43" t="str">
        <f>VLOOKUP(H43,Hoja1!$A$4:$A$98,1,FALSE)</f>
        <v>02.03.03.</v>
      </c>
      <c r="H43" s="37" t="s">
        <v>122</v>
      </c>
      <c r="I43" s="39">
        <v>750000</v>
      </c>
      <c r="J43" t="str">
        <f>VLOOKUP(K43,Hoja1!$A$4:$A$98,1,FALSE)</f>
        <v>05.01.07.</v>
      </c>
      <c r="K43" s="37" t="s">
        <v>166</v>
      </c>
      <c r="L43" s="39">
        <v>24355380</v>
      </c>
    </row>
    <row r="44" spans="1:12" x14ac:dyDescent="0.25">
      <c r="A44" s="37" t="s">
        <v>275</v>
      </c>
      <c r="B44" s="39">
        <v>590000</v>
      </c>
      <c r="D44" t="str">
        <f>VLOOKUP(E44,Hoja1!$A$4:$A$98,1,FALSE)</f>
        <v>02.99.99.</v>
      </c>
      <c r="E44" s="37" t="s">
        <v>152</v>
      </c>
      <c r="F44" s="39">
        <v>590000</v>
      </c>
      <c r="G44" t="str">
        <f>VLOOKUP(H44,Hoja1!$A$4:$A$98,1,FALSE)</f>
        <v>02.03.04.</v>
      </c>
      <c r="H44" s="37" t="s">
        <v>124</v>
      </c>
      <c r="I44" s="39">
        <v>750000</v>
      </c>
      <c r="J44" t="str">
        <f>VLOOKUP(K44,Hoja1!$A$4:$A$98,1,FALSE)</f>
        <v>05.01.99.</v>
      </c>
      <c r="K44" s="37" t="s">
        <v>168</v>
      </c>
      <c r="L44" s="39">
        <v>1500000</v>
      </c>
    </row>
    <row r="45" spans="1:12" x14ac:dyDescent="0.25">
      <c r="A45" s="37" t="s">
        <v>277</v>
      </c>
      <c r="B45" s="39">
        <v>150000</v>
      </c>
      <c r="D45" t="str">
        <f>VLOOKUP(E45,Hoja1!$A$4:$A$98,1,FALSE)</f>
        <v>05.01.02.</v>
      </c>
      <c r="E45" s="37" t="s">
        <v>756</v>
      </c>
      <c r="F45" s="39">
        <v>150000</v>
      </c>
      <c r="G45" t="str">
        <f>VLOOKUP(H45,Hoja1!$A$4:$A$98,1,FALSE)</f>
        <v>02.03.05.</v>
      </c>
      <c r="H45" s="37" t="s">
        <v>126</v>
      </c>
      <c r="I45" s="39">
        <v>450000</v>
      </c>
      <c r="J45" t="str">
        <f>VLOOKUP(K45,Hoja1!$A$4:$A$98,1,FALSE)</f>
        <v>05.02.02.</v>
      </c>
      <c r="K45" s="37" t="s">
        <v>761</v>
      </c>
      <c r="L45" s="39">
        <v>334824214</v>
      </c>
    </row>
    <row r="46" spans="1:12" x14ac:dyDescent="0.25">
      <c r="A46" s="37" t="s">
        <v>280</v>
      </c>
      <c r="B46" s="39">
        <v>743000</v>
      </c>
      <c r="D46" t="str">
        <f>VLOOKUP(E46,Hoja1!$A$4:$A$98,1,FALSE)</f>
        <v>05.01.03.</v>
      </c>
      <c r="E46" s="37" t="s">
        <v>160</v>
      </c>
      <c r="F46" s="39">
        <v>743000</v>
      </c>
      <c r="G46" t="str">
        <f>VLOOKUP(H46,Hoja1!$A$4:$A$98,1,FALSE)</f>
        <v>02.03.06.</v>
      </c>
      <c r="H46" s="37" t="s">
        <v>128</v>
      </c>
      <c r="I46" s="39">
        <v>900000</v>
      </c>
      <c r="J46" t="str">
        <f>VLOOKUP(K46,Hoja1!$A$4:$A$98,1,FALSE)</f>
        <v>05.02.99.</v>
      </c>
      <c r="K46" s="37" t="s">
        <v>172</v>
      </c>
      <c r="L46" s="39">
        <v>16236920</v>
      </c>
    </row>
    <row r="47" spans="1:12" x14ac:dyDescent="0.25">
      <c r="A47" s="37" t="s">
        <v>282</v>
      </c>
      <c r="B47" s="39">
        <v>1404000</v>
      </c>
      <c r="D47" t="str">
        <f>VLOOKUP(E47,Hoja1!$A$4:$A$98,1,FALSE)</f>
        <v>05.01.04.</v>
      </c>
      <c r="E47" s="37" t="s">
        <v>162</v>
      </c>
      <c r="F47" s="39">
        <v>1404000</v>
      </c>
      <c r="G47" t="str">
        <f>VLOOKUP(H47,Hoja1!$A$4:$A$98,1,FALSE)</f>
        <v>02.03.99.</v>
      </c>
      <c r="H47" s="37" t="s">
        <v>130</v>
      </c>
      <c r="I47" s="39">
        <v>100000</v>
      </c>
      <c r="J47" t="str">
        <f>VLOOKUP(K47,Hoja1!$A$4:$A$98,1,FALSE)</f>
        <v>05.99.03.</v>
      </c>
      <c r="K47" s="37" t="s">
        <v>176</v>
      </c>
      <c r="L47" s="39">
        <v>3000000</v>
      </c>
    </row>
    <row r="48" spans="1:12" x14ac:dyDescent="0.25">
      <c r="A48" s="37" t="s">
        <v>308</v>
      </c>
      <c r="B48" s="39">
        <v>375000</v>
      </c>
      <c r="D48" t="str">
        <f>VLOOKUP(E48,Hoja1!$A$4:$A$98,1,FALSE)</f>
        <v>05.01.05.</v>
      </c>
      <c r="E48" s="37" t="s">
        <v>164</v>
      </c>
      <c r="F48" s="39">
        <v>375000</v>
      </c>
      <c r="G48" t="str">
        <f>VLOOKUP(H48,Hoja1!$A$4:$A$98,1,FALSE)</f>
        <v>02.04.01.</v>
      </c>
      <c r="H48" s="37" t="s">
        <v>134</v>
      </c>
      <c r="I48" s="39">
        <v>9790000</v>
      </c>
    </row>
    <row r="49" spans="1:9" x14ac:dyDescent="0.25">
      <c r="A49" s="37" t="s">
        <v>284</v>
      </c>
      <c r="B49" s="39">
        <v>120000</v>
      </c>
      <c r="D49" t="str">
        <f>VLOOKUP(E49,Hoja1!$A$4:$A$98,1,FALSE)</f>
        <v>05.01.06.</v>
      </c>
      <c r="E49" s="37" t="s">
        <v>757</v>
      </c>
      <c r="F49" s="39">
        <v>120000</v>
      </c>
      <c r="G49" t="str">
        <f>VLOOKUP(H49,Hoja1!$A$4:$A$98,1,FALSE)</f>
        <v>02.04.02.</v>
      </c>
      <c r="H49" s="37" t="s">
        <v>136</v>
      </c>
      <c r="I49" s="39">
        <v>70600000</v>
      </c>
    </row>
    <row r="50" spans="1:9" x14ac:dyDescent="0.25">
      <c r="A50" s="37" t="s">
        <v>287</v>
      </c>
      <c r="B50" s="39">
        <v>850000</v>
      </c>
      <c r="D50" t="str">
        <f>VLOOKUP(E50,Hoja1!$A$4:$A$98,1,FALSE)</f>
        <v>05.01.99.</v>
      </c>
      <c r="E50" s="37" t="s">
        <v>168</v>
      </c>
      <c r="F50" s="39">
        <v>850000</v>
      </c>
      <c r="G50" t="str">
        <f>VLOOKUP(H50,Hoja1!$A$4:$A$98,1,FALSE)</f>
        <v>02.99.01.</v>
      </c>
      <c r="H50" s="37" t="s">
        <v>140</v>
      </c>
      <c r="I50" s="39">
        <v>689556</v>
      </c>
    </row>
    <row r="51" spans="1:9" x14ac:dyDescent="0.25">
      <c r="A51" s="36">
        <v>2</v>
      </c>
      <c r="B51" s="39">
        <v>602712406</v>
      </c>
      <c r="G51" t="str">
        <f>VLOOKUP(H51,Hoja1!$A$4:$A$98,1,FALSE)</f>
        <v>02.99.03.</v>
      </c>
      <c r="H51" s="37" t="s">
        <v>142</v>
      </c>
      <c r="I51" s="39">
        <v>3849735</v>
      </c>
    </row>
    <row r="52" spans="1:9" x14ac:dyDescent="0.25">
      <c r="A52" s="37" t="s">
        <v>200</v>
      </c>
      <c r="B52" s="39">
        <v>150000</v>
      </c>
      <c r="G52" t="str">
        <f>VLOOKUP(H52,Hoja1!$A$4:$A$98,1,FALSE)</f>
        <v>02.99.04.</v>
      </c>
      <c r="H52" s="37" t="s">
        <v>144</v>
      </c>
      <c r="I52" s="39">
        <v>24323836</v>
      </c>
    </row>
    <row r="53" spans="1:9" x14ac:dyDescent="0.25">
      <c r="A53" s="37" t="s">
        <v>343</v>
      </c>
      <c r="B53" s="39">
        <v>15710000</v>
      </c>
      <c r="G53" t="str">
        <f>VLOOKUP(H53,Hoja1!$A$4:$A$98,1,FALSE)</f>
        <v>02.99.05.</v>
      </c>
      <c r="H53" s="37" t="s">
        <v>146</v>
      </c>
      <c r="I53" s="39">
        <v>12068569</v>
      </c>
    </row>
    <row r="54" spans="1:9" x14ac:dyDescent="0.25">
      <c r="A54" s="37" t="s">
        <v>202</v>
      </c>
      <c r="B54" s="39">
        <v>7280000</v>
      </c>
      <c r="G54" t="str">
        <f>VLOOKUP(H54,Hoja1!$A$4:$A$98,1,FALSE)</f>
        <v>02.99.06.</v>
      </c>
      <c r="H54" s="37" t="s">
        <v>148</v>
      </c>
      <c r="I54" s="39">
        <v>8930000</v>
      </c>
    </row>
    <row r="55" spans="1:9" x14ac:dyDescent="0.25">
      <c r="A55" s="37" t="s">
        <v>205</v>
      </c>
      <c r="B55" s="39">
        <v>1740000</v>
      </c>
      <c r="G55" t="str">
        <f>VLOOKUP(H55,Hoja1!$A$4:$A$98,1,FALSE)</f>
        <v>02.99.07.</v>
      </c>
      <c r="H55" s="37" t="s">
        <v>150</v>
      </c>
      <c r="I55" s="39">
        <v>200000</v>
      </c>
    </row>
    <row r="56" spans="1:9" x14ac:dyDescent="0.25">
      <c r="A56" s="37" t="s">
        <v>384</v>
      </c>
      <c r="B56" s="39">
        <v>4150000</v>
      </c>
      <c r="G56" t="str">
        <f>VLOOKUP(H56,Hoja1!$A$4:$A$98,1,FALSE)</f>
        <v>02.99.99.</v>
      </c>
      <c r="H56" s="37" t="s">
        <v>152</v>
      </c>
      <c r="I56" s="39">
        <v>550000</v>
      </c>
    </row>
    <row r="57" spans="1:9" x14ac:dyDescent="0.25">
      <c r="A57" s="37" t="s">
        <v>386</v>
      </c>
      <c r="B57" s="39">
        <v>6050000</v>
      </c>
      <c r="G57" t="str">
        <f>VLOOKUP(H57,Hoja1!$A$4:$A$98,1,FALSE)</f>
        <v>05.01.01.</v>
      </c>
      <c r="H57" s="37" t="s">
        <v>158</v>
      </c>
      <c r="I57" s="39">
        <v>650000</v>
      </c>
    </row>
    <row r="58" spans="1:9" x14ac:dyDescent="0.25">
      <c r="A58" s="37" t="s">
        <v>525</v>
      </c>
      <c r="B58" s="39">
        <v>50000</v>
      </c>
      <c r="G58" t="str">
        <f>VLOOKUP(H58,Hoja1!$A$4:$A$98,1,FALSE)</f>
        <v>05.01.03.</v>
      </c>
      <c r="H58" s="37" t="s">
        <v>160</v>
      </c>
      <c r="I58" s="39">
        <v>3920000</v>
      </c>
    </row>
    <row r="59" spans="1:9" x14ac:dyDescent="0.25">
      <c r="A59" s="37" t="s">
        <v>207</v>
      </c>
      <c r="B59" s="39">
        <v>8450000</v>
      </c>
      <c r="G59" t="str">
        <f>VLOOKUP(H59,Hoja1!$A$4:$A$98,1,FALSE)</f>
        <v>05.01.04.</v>
      </c>
      <c r="H59" s="37" t="s">
        <v>162</v>
      </c>
      <c r="I59" s="39">
        <v>1210000</v>
      </c>
    </row>
    <row r="60" spans="1:9" x14ac:dyDescent="0.25">
      <c r="A60" s="37" t="s">
        <v>311</v>
      </c>
      <c r="B60" s="39">
        <v>158596159</v>
      </c>
      <c r="G60" t="str">
        <f>VLOOKUP(H60,Hoja1!$A$4:$A$98,1,FALSE)</f>
        <v>05.01.05.</v>
      </c>
      <c r="H60" s="37" t="s">
        <v>164</v>
      </c>
      <c r="I60" s="39">
        <v>1498691</v>
      </c>
    </row>
    <row r="61" spans="1:9" x14ac:dyDescent="0.25">
      <c r="A61" s="37" t="s">
        <v>209</v>
      </c>
      <c r="B61" s="39">
        <v>15345000</v>
      </c>
      <c r="G61" t="str">
        <f>VLOOKUP(H61,Hoja1!$A$4:$A$98,1,FALSE)</f>
        <v>05.01.99.</v>
      </c>
      <c r="H61" s="37" t="s">
        <v>168</v>
      </c>
      <c r="I61" s="39">
        <v>2620000</v>
      </c>
    </row>
    <row r="62" spans="1:9" x14ac:dyDescent="0.25">
      <c r="A62" s="37" t="s">
        <v>473</v>
      </c>
      <c r="B62" s="39">
        <v>700000</v>
      </c>
    </row>
    <row r="63" spans="1:9" x14ac:dyDescent="0.25">
      <c r="A63" s="37" t="s">
        <v>391</v>
      </c>
      <c r="B63" s="39">
        <v>250000</v>
      </c>
    </row>
    <row r="64" spans="1:9" x14ac:dyDescent="0.25">
      <c r="A64" s="37" t="s">
        <v>213</v>
      </c>
      <c r="B64" s="39">
        <v>1428215</v>
      </c>
    </row>
    <row r="65" spans="1:2" x14ac:dyDescent="0.25">
      <c r="A65" s="37" t="s">
        <v>393</v>
      </c>
      <c r="B65" s="39">
        <v>50000</v>
      </c>
    </row>
    <row r="66" spans="1:2" x14ac:dyDescent="0.25">
      <c r="A66" s="37" t="s">
        <v>476</v>
      </c>
      <c r="B66" s="39">
        <v>5988444</v>
      </c>
    </row>
    <row r="67" spans="1:2" x14ac:dyDescent="0.25">
      <c r="A67" s="37" t="s">
        <v>217</v>
      </c>
      <c r="B67" s="39">
        <v>23804494</v>
      </c>
    </row>
    <row r="68" spans="1:2" x14ac:dyDescent="0.25">
      <c r="A68" s="37" t="s">
        <v>219</v>
      </c>
      <c r="B68" s="39">
        <v>2500000</v>
      </c>
    </row>
    <row r="69" spans="1:2" x14ac:dyDescent="0.25">
      <c r="A69" s="37" t="s">
        <v>221</v>
      </c>
      <c r="B69" s="39">
        <v>50000</v>
      </c>
    </row>
    <row r="70" spans="1:2" x14ac:dyDescent="0.25">
      <c r="A70" s="37" t="s">
        <v>223</v>
      </c>
      <c r="B70" s="39">
        <v>55811215</v>
      </c>
    </row>
    <row r="71" spans="1:2" x14ac:dyDescent="0.25">
      <c r="A71" s="37" t="s">
        <v>498</v>
      </c>
      <c r="B71" s="39">
        <v>1000000</v>
      </c>
    </row>
    <row r="72" spans="1:2" x14ac:dyDescent="0.25">
      <c r="A72" s="37" t="s">
        <v>297</v>
      </c>
      <c r="B72" s="39">
        <v>300000</v>
      </c>
    </row>
    <row r="73" spans="1:2" x14ac:dyDescent="0.25">
      <c r="A73" s="37" t="s">
        <v>225</v>
      </c>
      <c r="B73" s="39">
        <v>1500000</v>
      </c>
    </row>
    <row r="74" spans="1:2" x14ac:dyDescent="0.25">
      <c r="A74" s="37" t="s">
        <v>352</v>
      </c>
      <c r="B74" s="39">
        <v>1150000</v>
      </c>
    </row>
    <row r="75" spans="1:2" x14ac:dyDescent="0.25">
      <c r="A75" s="37" t="s">
        <v>227</v>
      </c>
      <c r="B75" s="39">
        <v>30992731</v>
      </c>
    </row>
    <row r="76" spans="1:2" x14ac:dyDescent="0.25">
      <c r="A76" s="37" t="s">
        <v>229</v>
      </c>
      <c r="B76" s="39">
        <v>1350000</v>
      </c>
    </row>
    <row r="77" spans="1:2" x14ac:dyDescent="0.25">
      <c r="A77" s="37" t="s">
        <v>231</v>
      </c>
      <c r="B77" s="39">
        <v>150000</v>
      </c>
    </row>
    <row r="78" spans="1:2" x14ac:dyDescent="0.25">
      <c r="A78" s="37" t="s">
        <v>233</v>
      </c>
      <c r="B78" s="39">
        <v>700000</v>
      </c>
    </row>
    <row r="79" spans="1:2" x14ac:dyDescent="0.25">
      <c r="A79" s="37" t="s">
        <v>235</v>
      </c>
      <c r="B79" s="39">
        <v>200000</v>
      </c>
    </row>
    <row r="80" spans="1:2" x14ac:dyDescent="0.25">
      <c r="A80" s="37" t="s">
        <v>237</v>
      </c>
      <c r="B80" s="39">
        <v>1650000</v>
      </c>
    </row>
    <row r="81" spans="1:2" x14ac:dyDescent="0.25">
      <c r="A81" s="37" t="s">
        <v>358</v>
      </c>
      <c r="B81" s="39">
        <v>750000</v>
      </c>
    </row>
    <row r="82" spans="1:2" x14ac:dyDescent="0.25">
      <c r="A82" s="37" t="s">
        <v>239</v>
      </c>
      <c r="B82" s="39">
        <v>75000</v>
      </c>
    </row>
    <row r="83" spans="1:2" x14ac:dyDescent="0.25">
      <c r="A83" s="37" t="s">
        <v>241</v>
      </c>
      <c r="B83" s="39">
        <v>56575191</v>
      </c>
    </row>
    <row r="84" spans="1:2" x14ac:dyDescent="0.25">
      <c r="A84" s="37" t="s">
        <v>243</v>
      </c>
      <c r="B84" s="39">
        <v>4103400</v>
      </c>
    </row>
    <row r="85" spans="1:2" x14ac:dyDescent="0.25">
      <c r="A85" s="37" t="s">
        <v>245</v>
      </c>
      <c r="B85" s="39">
        <v>3241250</v>
      </c>
    </row>
    <row r="86" spans="1:2" x14ac:dyDescent="0.25">
      <c r="A86" s="37" t="s">
        <v>247</v>
      </c>
      <c r="B86" s="39">
        <v>900000</v>
      </c>
    </row>
    <row r="87" spans="1:2" x14ac:dyDescent="0.25">
      <c r="A87" s="37" t="s">
        <v>484</v>
      </c>
      <c r="B87" s="39">
        <v>34723920</v>
      </c>
    </row>
    <row r="88" spans="1:2" x14ac:dyDescent="0.25">
      <c r="A88" s="37" t="s">
        <v>250</v>
      </c>
      <c r="B88" s="39">
        <v>8302000</v>
      </c>
    </row>
    <row r="89" spans="1:2" x14ac:dyDescent="0.25">
      <c r="A89" s="37" t="s">
        <v>326</v>
      </c>
      <c r="B89" s="39">
        <v>3095000</v>
      </c>
    </row>
    <row r="90" spans="1:2" x14ac:dyDescent="0.25">
      <c r="A90" s="37" t="s">
        <v>328</v>
      </c>
      <c r="B90" s="39">
        <v>750000</v>
      </c>
    </row>
    <row r="91" spans="1:2" x14ac:dyDescent="0.25">
      <c r="A91" s="37" t="s">
        <v>252</v>
      </c>
      <c r="B91" s="39">
        <v>750000</v>
      </c>
    </row>
    <row r="92" spans="1:2" x14ac:dyDescent="0.25">
      <c r="A92" s="37" t="s">
        <v>369</v>
      </c>
      <c r="B92" s="39">
        <v>450000</v>
      </c>
    </row>
    <row r="93" spans="1:2" x14ac:dyDescent="0.25">
      <c r="A93" s="37" t="s">
        <v>254</v>
      </c>
      <c r="B93" s="39">
        <v>900000</v>
      </c>
    </row>
    <row r="94" spans="1:2" x14ac:dyDescent="0.25">
      <c r="A94" s="37" t="s">
        <v>414</v>
      </c>
      <c r="B94" s="39">
        <v>100000</v>
      </c>
    </row>
    <row r="95" spans="1:2" x14ac:dyDescent="0.25">
      <c r="A95" s="37" t="s">
        <v>256</v>
      </c>
      <c r="B95" s="39">
        <v>9790000</v>
      </c>
    </row>
    <row r="96" spans="1:2" x14ac:dyDescent="0.25">
      <c r="A96" s="37" t="s">
        <v>258</v>
      </c>
      <c r="B96" s="39">
        <v>70600000</v>
      </c>
    </row>
    <row r="97" spans="1:2" x14ac:dyDescent="0.25">
      <c r="A97" s="37" t="s">
        <v>260</v>
      </c>
      <c r="B97" s="39">
        <v>689556</v>
      </c>
    </row>
    <row r="98" spans="1:2" x14ac:dyDescent="0.25">
      <c r="A98" s="37" t="s">
        <v>265</v>
      </c>
      <c r="B98" s="39">
        <v>3849735</v>
      </c>
    </row>
    <row r="99" spans="1:2" x14ac:dyDescent="0.25">
      <c r="A99" s="37" t="s">
        <v>267</v>
      </c>
      <c r="B99" s="39">
        <v>24323836</v>
      </c>
    </row>
    <row r="100" spans="1:2" x14ac:dyDescent="0.25">
      <c r="A100" s="37" t="s">
        <v>269</v>
      </c>
      <c r="B100" s="39">
        <v>12068569</v>
      </c>
    </row>
    <row r="101" spans="1:2" x14ac:dyDescent="0.25">
      <c r="A101" s="37" t="s">
        <v>271</v>
      </c>
      <c r="B101" s="39">
        <v>8930000</v>
      </c>
    </row>
    <row r="102" spans="1:2" x14ac:dyDescent="0.25">
      <c r="A102" s="37" t="s">
        <v>273</v>
      </c>
      <c r="B102" s="39">
        <v>200000</v>
      </c>
    </row>
    <row r="103" spans="1:2" x14ac:dyDescent="0.25">
      <c r="A103" s="37" t="s">
        <v>275</v>
      </c>
      <c r="B103" s="39">
        <v>550000</v>
      </c>
    </row>
    <row r="104" spans="1:2" x14ac:dyDescent="0.25">
      <c r="A104" s="37" t="s">
        <v>198</v>
      </c>
      <c r="B104" s="39">
        <v>650000</v>
      </c>
    </row>
    <row r="105" spans="1:2" x14ac:dyDescent="0.25">
      <c r="A105" s="37" t="s">
        <v>280</v>
      </c>
      <c r="B105" s="39">
        <v>3920000</v>
      </c>
    </row>
    <row r="106" spans="1:2" x14ac:dyDescent="0.25">
      <c r="A106" s="37" t="s">
        <v>282</v>
      </c>
      <c r="B106" s="39">
        <v>1210000</v>
      </c>
    </row>
    <row r="107" spans="1:2" x14ac:dyDescent="0.25">
      <c r="A107" s="37" t="s">
        <v>308</v>
      </c>
      <c r="B107" s="39">
        <v>1498691</v>
      </c>
    </row>
    <row r="108" spans="1:2" x14ac:dyDescent="0.25">
      <c r="A108" s="37" t="s">
        <v>287</v>
      </c>
      <c r="B108" s="39">
        <v>2620000</v>
      </c>
    </row>
    <row r="109" spans="1:2" x14ac:dyDescent="0.25">
      <c r="A109" s="36">
        <v>3</v>
      </c>
      <c r="B109" s="39">
        <v>617086596</v>
      </c>
    </row>
    <row r="110" spans="1:2" x14ac:dyDescent="0.25">
      <c r="A110" s="37" t="s">
        <v>343</v>
      </c>
      <c r="B110" s="39">
        <v>5000003</v>
      </c>
    </row>
    <row r="111" spans="1:2" x14ac:dyDescent="0.25">
      <c r="A111" s="37" t="s">
        <v>202</v>
      </c>
      <c r="B111" s="39">
        <v>5416392</v>
      </c>
    </row>
    <row r="112" spans="1:2" x14ac:dyDescent="0.25">
      <c r="A112" s="37" t="s">
        <v>207</v>
      </c>
      <c r="B112" s="39">
        <v>1500000</v>
      </c>
    </row>
    <row r="113" spans="1:2" x14ac:dyDescent="0.25">
      <c r="A113" s="37" t="s">
        <v>209</v>
      </c>
      <c r="B113" s="39">
        <v>1500000</v>
      </c>
    </row>
    <row r="114" spans="1:2" x14ac:dyDescent="0.25">
      <c r="A114" s="37" t="s">
        <v>391</v>
      </c>
      <c r="B114" s="39">
        <v>600000</v>
      </c>
    </row>
    <row r="115" spans="1:2" x14ac:dyDescent="0.25">
      <c r="A115" s="37" t="s">
        <v>215</v>
      </c>
      <c r="B115" s="39">
        <v>1800000</v>
      </c>
    </row>
    <row r="116" spans="1:2" x14ac:dyDescent="0.25">
      <c r="A116" s="37" t="s">
        <v>636</v>
      </c>
      <c r="B116" s="39">
        <v>31500000</v>
      </c>
    </row>
    <row r="117" spans="1:2" x14ac:dyDescent="0.25">
      <c r="A117" s="37" t="s">
        <v>217</v>
      </c>
      <c r="B117" s="39">
        <v>1850000</v>
      </c>
    </row>
    <row r="118" spans="1:2" x14ac:dyDescent="0.25">
      <c r="A118" s="37" t="s">
        <v>219</v>
      </c>
      <c r="B118" s="39">
        <v>320000</v>
      </c>
    </row>
    <row r="119" spans="1:2" x14ac:dyDescent="0.25">
      <c r="A119" s="37" t="s">
        <v>223</v>
      </c>
      <c r="B119" s="39">
        <v>14949115</v>
      </c>
    </row>
    <row r="120" spans="1:2" x14ac:dyDescent="0.25">
      <c r="A120" s="37" t="s">
        <v>297</v>
      </c>
      <c r="B120" s="39">
        <v>1000000</v>
      </c>
    </row>
    <row r="121" spans="1:2" x14ac:dyDescent="0.25">
      <c r="A121" s="37" t="s">
        <v>352</v>
      </c>
      <c r="B121" s="39">
        <v>5000000</v>
      </c>
    </row>
    <row r="122" spans="1:2" x14ac:dyDescent="0.25">
      <c r="A122" s="37" t="s">
        <v>227</v>
      </c>
      <c r="B122" s="39">
        <v>4650000</v>
      </c>
    </row>
    <row r="123" spans="1:2" x14ac:dyDescent="0.25">
      <c r="A123" s="37" t="s">
        <v>229</v>
      </c>
      <c r="B123" s="39">
        <v>300000</v>
      </c>
    </row>
    <row r="124" spans="1:2" x14ac:dyDescent="0.25">
      <c r="A124" s="37" t="s">
        <v>231</v>
      </c>
      <c r="B124" s="39">
        <v>200000</v>
      </c>
    </row>
    <row r="125" spans="1:2" x14ac:dyDescent="0.25">
      <c r="A125" s="37" t="s">
        <v>233</v>
      </c>
      <c r="B125" s="39">
        <v>200000</v>
      </c>
    </row>
    <row r="126" spans="1:2" x14ac:dyDescent="0.25">
      <c r="A126" s="37" t="s">
        <v>235</v>
      </c>
      <c r="B126" s="39">
        <v>350000</v>
      </c>
    </row>
    <row r="127" spans="1:2" x14ac:dyDescent="0.25">
      <c r="A127" s="37" t="s">
        <v>237</v>
      </c>
      <c r="B127" s="39">
        <v>420000</v>
      </c>
    </row>
    <row r="128" spans="1:2" x14ac:dyDescent="0.25">
      <c r="A128" s="37" t="s">
        <v>654</v>
      </c>
      <c r="B128" s="39">
        <v>200000</v>
      </c>
    </row>
    <row r="129" spans="1:2" x14ac:dyDescent="0.25">
      <c r="A129" s="37" t="s">
        <v>358</v>
      </c>
      <c r="B129" s="39">
        <v>500000</v>
      </c>
    </row>
    <row r="130" spans="1:2" x14ac:dyDescent="0.25">
      <c r="A130" s="37" t="s">
        <v>241</v>
      </c>
      <c r="B130" s="39">
        <v>10986191</v>
      </c>
    </row>
    <row r="131" spans="1:2" x14ac:dyDescent="0.25">
      <c r="A131" s="37" t="s">
        <v>245</v>
      </c>
      <c r="B131" s="39">
        <v>5330000</v>
      </c>
    </row>
    <row r="132" spans="1:2" x14ac:dyDescent="0.25">
      <c r="A132" s="37" t="s">
        <v>250</v>
      </c>
      <c r="B132" s="39">
        <v>10008000</v>
      </c>
    </row>
    <row r="133" spans="1:2" x14ac:dyDescent="0.25">
      <c r="A133" s="37" t="s">
        <v>326</v>
      </c>
      <c r="B133" s="39">
        <v>102921444</v>
      </c>
    </row>
    <row r="134" spans="1:2" x14ac:dyDescent="0.25">
      <c r="A134" s="37" t="s">
        <v>328</v>
      </c>
      <c r="B134" s="39">
        <v>5610000</v>
      </c>
    </row>
    <row r="135" spans="1:2" x14ac:dyDescent="0.25">
      <c r="A135" s="37" t="s">
        <v>252</v>
      </c>
      <c r="B135" s="39">
        <v>300000</v>
      </c>
    </row>
    <row r="136" spans="1:2" x14ac:dyDescent="0.25">
      <c r="A136" s="37" t="s">
        <v>254</v>
      </c>
      <c r="B136" s="39">
        <v>6000000</v>
      </c>
    </row>
    <row r="137" spans="1:2" x14ac:dyDescent="0.25">
      <c r="A137" s="37" t="s">
        <v>256</v>
      </c>
      <c r="B137" s="39">
        <v>600000</v>
      </c>
    </row>
    <row r="138" spans="1:2" x14ac:dyDescent="0.25">
      <c r="A138" s="37" t="s">
        <v>258</v>
      </c>
      <c r="B138" s="39">
        <v>8000000</v>
      </c>
    </row>
    <row r="139" spans="1:2" x14ac:dyDescent="0.25">
      <c r="A139" s="37" t="s">
        <v>260</v>
      </c>
      <c r="B139" s="39">
        <v>635986</v>
      </c>
    </row>
    <row r="140" spans="1:2" x14ac:dyDescent="0.25">
      <c r="A140" s="37" t="s">
        <v>265</v>
      </c>
      <c r="B140" s="39">
        <v>572870</v>
      </c>
    </row>
    <row r="141" spans="1:2" x14ac:dyDescent="0.25">
      <c r="A141" s="37" t="s">
        <v>267</v>
      </c>
      <c r="B141" s="39">
        <v>4922500</v>
      </c>
    </row>
    <row r="142" spans="1:2" x14ac:dyDescent="0.25">
      <c r="A142" s="37" t="s">
        <v>269</v>
      </c>
      <c r="B142" s="39">
        <v>210000</v>
      </c>
    </row>
    <row r="143" spans="1:2" x14ac:dyDescent="0.25">
      <c r="A143" s="37" t="s">
        <v>271</v>
      </c>
      <c r="B143" s="39">
        <v>350000</v>
      </c>
    </row>
    <row r="144" spans="1:2" x14ac:dyDescent="0.25">
      <c r="A144" s="37" t="s">
        <v>275</v>
      </c>
      <c r="B144" s="39">
        <v>100000</v>
      </c>
    </row>
    <row r="145" spans="1:2" x14ac:dyDescent="0.25">
      <c r="A145" s="37" t="s">
        <v>198</v>
      </c>
      <c r="B145" s="39">
        <v>50000</v>
      </c>
    </row>
    <row r="146" spans="1:2" x14ac:dyDescent="0.25">
      <c r="A146" s="37" t="s">
        <v>280</v>
      </c>
      <c r="B146" s="39">
        <v>170000</v>
      </c>
    </row>
    <row r="147" spans="1:2" x14ac:dyDescent="0.25">
      <c r="A147" s="37" t="s">
        <v>308</v>
      </c>
      <c r="B147" s="39">
        <v>3147581</v>
      </c>
    </row>
    <row r="148" spans="1:2" x14ac:dyDescent="0.25">
      <c r="A148" s="37" t="s">
        <v>741</v>
      </c>
      <c r="B148" s="39">
        <v>24355380</v>
      </c>
    </row>
    <row r="149" spans="1:2" x14ac:dyDescent="0.25">
      <c r="A149" s="37" t="s">
        <v>287</v>
      </c>
      <c r="B149" s="39">
        <v>1500000</v>
      </c>
    </row>
    <row r="150" spans="1:2" x14ac:dyDescent="0.25">
      <c r="A150" s="37" t="s">
        <v>194</v>
      </c>
      <c r="B150" s="39">
        <v>334824214</v>
      </c>
    </row>
    <row r="151" spans="1:2" x14ac:dyDescent="0.25">
      <c r="A151" s="37" t="s">
        <v>196</v>
      </c>
      <c r="B151" s="39">
        <v>16236920</v>
      </c>
    </row>
    <row r="152" spans="1:2" x14ac:dyDescent="0.25">
      <c r="A152" s="37" t="s">
        <v>678</v>
      </c>
      <c r="B152" s="39">
        <v>3000000</v>
      </c>
    </row>
    <row r="153" spans="1:2" x14ac:dyDescent="0.25">
      <c r="A153" s="36" t="s">
        <v>752</v>
      </c>
      <c r="B153" s="39">
        <v>1296560529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4"/>
  <sheetViews>
    <sheetView topLeftCell="A343" zoomScale="110" workbookViewId="0">
      <selection activeCell="E368" sqref="E344:E368"/>
    </sheetView>
  </sheetViews>
  <sheetFormatPr baseColWidth="10" defaultRowHeight="15" x14ac:dyDescent="0.25"/>
  <cols>
    <col min="6" max="6" width="20.5703125" customWidth="1"/>
  </cols>
  <sheetData>
    <row r="1" spans="1:6" ht="51" x14ac:dyDescent="0.25">
      <c r="A1" s="16">
        <v>5</v>
      </c>
      <c r="B1" s="17"/>
      <c r="C1" s="18" t="s">
        <v>749</v>
      </c>
      <c r="D1" s="18" t="s">
        <v>750</v>
      </c>
      <c r="E1" s="19" t="s">
        <v>197</v>
      </c>
      <c r="F1" s="24">
        <f>SUM(F2:F414)</f>
        <v>1296560529</v>
      </c>
    </row>
    <row r="2" spans="1:6" ht="51" x14ac:dyDescent="0.25">
      <c r="A2" s="20" t="s">
        <v>199</v>
      </c>
      <c r="B2" s="23">
        <v>1</v>
      </c>
      <c r="C2" s="21">
        <v>1</v>
      </c>
      <c r="D2" s="21" t="s">
        <v>200</v>
      </c>
      <c r="E2" s="22" t="s">
        <v>11</v>
      </c>
      <c r="F2" s="25">
        <v>1100100</v>
      </c>
    </row>
    <row r="3" spans="1:6" ht="38.25" x14ac:dyDescent="0.25">
      <c r="A3" s="20" t="s">
        <v>201</v>
      </c>
      <c r="B3" s="23">
        <v>1</v>
      </c>
      <c r="C3" s="21">
        <v>1</v>
      </c>
      <c r="D3" s="21" t="s">
        <v>202</v>
      </c>
      <c r="E3" s="22" t="s">
        <v>203</v>
      </c>
      <c r="F3" s="25">
        <v>1550000</v>
      </c>
    </row>
    <row r="4" spans="1:6" ht="63.75" x14ac:dyDescent="0.25">
      <c r="A4" s="20" t="s">
        <v>204</v>
      </c>
      <c r="B4" s="23">
        <v>1</v>
      </c>
      <c r="C4" s="21">
        <v>1</v>
      </c>
      <c r="D4" s="21" t="s">
        <v>205</v>
      </c>
      <c r="E4" s="22" t="s">
        <v>15</v>
      </c>
      <c r="F4" s="25">
        <v>700000</v>
      </c>
    </row>
    <row r="5" spans="1:6" ht="38.25" x14ac:dyDescent="0.25">
      <c r="A5" s="20" t="s">
        <v>206</v>
      </c>
      <c r="B5" s="23">
        <v>1</v>
      </c>
      <c r="C5" s="21">
        <v>1</v>
      </c>
      <c r="D5" s="21" t="s">
        <v>207</v>
      </c>
      <c r="E5" s="22" t="s">
        <v>27</v>
      </c>
      <c r="F5" s="25">
        <v>2000000</v>
      </c>
    </row>
    <row r="6" spans="1:6" ht="25.5" x14ac:dyDescent="0.25">
      <c r="A6" s="20" t="s">
        <v>208</v>
      </c>
      <c r="B6" s="23">
        <v>1</v>
      </c>
      <c r="C6" s="21">
        <v>1</v>
      </c>
      <c r="D6" s="21" t="s">
        <v>209</v>
      </c>
      <c r="E6" s="22" t="s">
        <v>33</v>
      </c>
      <c r="F6" s="25">
        <v>700000</v>
      </c>
    </row>
    <row r="7" spans="1:6" ht="25.5" x14ac:dyDescent="0.25">
      <c r="A7" s="20" t="s">
        <v>210</v>
      </c>
      <c r="B7" s="23">
        <v>1</v>
      </c>
      <c r="C7" s="21">
        <v>1</v>
      </c>
      <c r="D7" s="21" t="s">
        <v>211</v>
      </c>
      <c r="E7" s="22" t="s">
        <v>39</v>
      </c>
      <c r="F7" s="25">
        <v>3000000</v>
      </c>
    </row>
    <row r="8" spans="1:6" ht="63.75" x14ac:dyDescent="0.25">
      <c r="A8" s="20" t="s">
        <v>212</v>
      </c>
      <c r="B8" s="23">
        <v>1</v>
      </c>
      <c r="C8" s="21">
        <v>1</v>
      </c>
      <c r="D8" s="21" t="s">
        <v>213</v>
      </c>
      <c r="E8" s="22" t="s">
        <v>41</v>
      </c>
      <c r="F8" s="25">
        <v>20000000</v>
      </c>
    </row>
    <row r="9" spans="1:6" ht="89.25" x14ac:dyDescent="0.25">
      <c r="A9" s="20" t="s">
        <v>214</v>
      </c>
      <c r="B9" s="23">
        <v>1</v>
      </c>
      <c r="C9" s="21">
        <v>1</v>
      </c>
      <c r="D9" s="21" t="s">
        <v>215</v>
      </c>
      <c r="E9" s="22" t="s">
        <v>43</v>
      </c>
      <c r="F9" s="25">
        <v>1708274</v>
      </c>
    </row>
    <row r="10" spans="1:6" ht="25.5" x14ac:dyDescent="0.25">
      <c r="A10" s="20" t="s">
        <v>216</v>
      </c>
      <c r="B10" s="23">
        <v>1</v>
      </c>
      <c r="C10" s="21">
        <v>1</v>
      </c>
      <c r="D10" s="21" t="s">
        <v>217</v>
      </c>
      <c r="E10" s="22" t="s">
        <v>55</v>
      </c>
      <c r="F10" s="25">
        <v>220000</v>
      </c>
    </row>
    <row r="11" spans="1:6" ht="51" x14ac:dyDescent="0.25">
      <c r="A11" s="20" t="s">
        <v>218</v>
      </c>
      <c r="B11" s="23">
        <v>1</v>
      </c>
      <c r="C11" s="21">
        <v>1</v>
      </c>
      <c r="D11" s="21" t="s">
        <v>219</v>
      </c>
      <c r="E11" s="22" t="s">
        <v>57</v>
      </c>
      <c r="F11" s="25">
        <v>370000</v>
      </c>
    </row>
    <row r="12" spans="1:6" ht="38.25" x14ac:dyDescent="0.25">
      <c r="A12" s="20" t="s">
        <v>220</v>
      </c>
      <c r="B12" s="23">
        <v>1</v>
      </c>
      <c r="C12" s="21">
        <v>1</v>
      </c>
      <c r="D12" s="21" t="s">
        <v>221</v>
      </c>
      <c r="E12" s="22" t="s">
        <v>61</v>
      </c>
      <c r="F12" s="25">
        <v>10000</v>
      </c>
    </row>
    <row r="13" spans="1:6" ht="25.5" x14ac:dyDescent="0.25">
      <c r="A13" s="20" t="s">
        <v>222</v>
      </c>
      <c r="B13" s="23">
        <v>1</v>
      </c>
      <c r="C13" s="21">
        <v>1</v>
      </c>
      <c r="D13" s="21" t="s">
        <v>223</v>
      </c>
      <c r="E13" s="22" t="s">
        <v>67</v>
      </c>
      <c r="F13" s="25">
        <v>15376219</v>
      </c>
    </row>
    <row r="14" spans="1:6" ht="51" x14ac:dyDescent="0.25">
      <c r="A14" s="20" t="s">
        <v>224</v>
      </c>
      <c r="B14" s="23">
        <v>1</v>
      </c>
      <c r="C14" s="21">
        <v>1</v>
      </c>
      <c r="D14" s="21" t="s">
        <v>225</v>
      </c>
      <c r="E14" s="22" t="s">
        <v>77</v>
      </c>
      <c r="F14" s="25">
        <v>144000</v>
      </c>
    </row>
    <row r="15" spans="1:6" ht="76.5" x14ac:dyDescent="0.25">
      <c r="A15" s="20" t="s">
        <v>226</v>
      </c>
      <c r="B15" s="23">
        <v>1</v>
      </c>
      <c r="C15" s="21">
        <v>1</v>
      </c>
      <c r="D15" s="21" t="s">
        <v>227</v>
      </c>
      <c r="E15" s="22" t="s">
        <v>81</v>
      </c>
      <c r="F15" s="25">
        <v>1350000</v>
      </c>
    </row>
    <row r="16" spans="1:6" ht="89.25" x14ac:dyDescent="0.25">
      <c r="A16" s="20" t="s">
        <v>228</v>
      </c>
      <c r="B16" s="23">
        <v>1</v>
      </c>
      <c r="C16" s="21">
        <v>1</v>
      </c>
      <c r="D16" s="21" t="s">
        <v>229</v>
      </c>
      <c r="E16" s="22" t="s">
        <v>83</v>
      </c>
      <c r="F16" s="25">
        <v>50000</v>
      </c>
    </row>
    <row r="17" spans="1:6" ht="76.5" x14ac:dyDescent="0.25">
      <c r="A17" s="20" t="s">
        <v>230</v>
      </c>
      <c r="B17" s="23">
        <v>1</v>
      </c>
      <c r="C17" s="21">
        <v>1</v>
      </c>
      <c r="D17" s="21" t="s">
        <v>231</v>
      </c>
      <c r="E17" s="22" t="s">
        <v>85</v>
      </c>
      <c r="F17" s="25">
        <v>210000</v>
      </c>
    </row>
    <row r="18" spans="1:6" ht="102" x14ac:dyDescent="0.25">
      <c r="A18" s="20" t="s">
        <v>232</v>
      </c>
      <c r="B18" s="23">
        <v>1</v>
      </c>
      <c r="C18" s="21">
        <v>1</v>
      </c>
      <c r="D18" s="21" t="s">
        <v>233</v>
      </c>
      <c r="E18" s="22" t="s">
        <v>87</v>
      </c>
      <c r="F18" s="25">
        <v>2350000</v>
      </c>
    </row>
    <row r="19" spans="1:6" ht="63.75" x14ac:dyDescent="0.25">
      <c r="A19" s="20" t="s">
        <v>234</v>
      </c>
      <c r="B19" s="23">
        <v>1</v>
      </c>
      <c r="C19" s="21">
        <v>1</v>
      </c>
      <c r="D19" s="21" t="s">
        <v>235</v>
      </c>
      <c r="E19" s="22" t="s">
        <v>89</v>
      </c>
      <c r="F19" s="25">
        <v>50000</v>
      </c>
    </row>
    <row r="20" spans="1:6" ht="25.5" x14ac:dyDescent="0.25">
      <c r="A20" s="20" t="s">
        <v>236</v>
      </c>
      <c r="B20" s="23">
        <v>1</v>
      </c>
      <c r="C20" s="21">
        <v>1</v>
      </c>
      <c r="D20" s="21" t="s">
        <v>237</v>
      </c>
      <c r="E20" s="22" t="s">
        <v>93</v>
      </c>
      <c r="F20" s="25">
        <v>315000</v>
      </c>
    </row>
    <row r="21" spans="1:6" ht="51" x14ac:dyDescent="0.25">
      <c r="A21" s="20" t="s">
        <v>238</v>
      </c>
      <c r="B21" s="23">
        <v>1</v>
      </c>
      <c r="C21" s="21">
        <v>1</v>
      </c>
      <c r="D21" s="21" t="s">
        <v>239</v>
      </c>
      <c r="E21" s="22" t="s">
        <v>97</v>
      </c>
      <c r="F21" s="25">
        <v>60000</v>
      </c>
    </row>
    <row r="22" spans="1:6" ht="38.25" x14ac:dyDescent="0.25">
      <c r="A22" s="20" t="s">
        <v>240</v>
      </c>
      <c r="B22" s="23">
        <v>2</v>
      </c>
      <c r="C22" s="21">
        <v>1</v>
      </c>
      <c r="D22" s="21" t="s">
        <v>241</v>
      </c>
      <c r="E22" s="22" t="s">
        <v>103</v>
      </c>
      <c r="F22" s="25">
        <v>2370000</v>
      </c>
    </row>
    <row r="23" spans="1:6" ht="51" x14ac:dyDescent="0.25">
      <c r="A23" s="20" t="s">
        <v>242</v>
      </c>
      <c r="B23" s="23">
        <v>2</v>
      </c>
      <c r="C23" s="21">
        <v>1</v>
      </c>
      <c r="D23" s="21" t="s">
        <v>243</v>
      </c>
      <c r="E23" s="22" t="s">
        <v>105</v>
      </c>
      <c r="F23" s="25">
        <v>490000</v>
      </c>
    </row>
    <row r="24" spans="1:6" ht="38.25" x14ac:dyDescent="0.25">
      <c r="A24" s="20" t="s">
        <v>244</v>
      </c>
      <c r="B24" s="23">
        <v>2</v>
      </c>
      <c r="C24" s="21">
        <v>1</v>
      </c>
      <c r="D24" s="21" t="s">
        <v>245</v>
      </c>
      <c r="E24" s="22" t="s">
        <v>107</v>
      </c>
      <c r="F24" s="25">
        <v>1900000</v>
      </c>
    </row>
    <row r="25" spans="1:6" x14ac:dyDescent="0.25">
      <c r="A25" s="26" t="s">
        <v>246</v>
      </c>
      <c r="B25" s="23">
        <v>2</v>
      </c>
      <c r="C25" s="21">
        <v>1</v>
      </c>
      <c r="D25" s="21" t="s">
        <v>247</v>
      </c>
      <c r="E25" s="26" t="s">
        <v>248</v>
      </c>
      <c r="F25" s="25">
        <v>700000</v>
      </c>
    </row>
    <row r="26" spans="1:6" ht="25.5" x14ac:dyDescent="0.25">
      <c r="A26" s="20" t="s">
        <v>249</v>
      </c>
      <c r="B26" s="23">
        <v>2</v>
      </c>
      <c r="C26" s="21">
        <v>1</v>
      </c>
      <c r="D26" s="21" t="s">
        <v>250</v>
      </c>
      <c r="E26" s="26" t="s">
        <v>119</v>
      </c>
      <c r="F26" s="25">
        <v>310000</v>
      </c>
    </row>
    <row r="27" spans="1:6" ht="63.75" x14ac:dyDescent="0.25">
      <c r="A27" s="20" t="s">
        <v>251</v>
      </c>
      <c r="B27" s="23">
        <v>2</v>
      </c>
      <c r="C27" s="21">
        <v>1</v>
      </c>
      <c r="D27" s="21" t="s">
        <v>252</v>
      </c>
      <c r="E27" s="22" t="s">
        <v>125</v>
      </c>
      <c r="F27" s="25">
        <v>124000</v>
      </c>
    </row>
    <row r="28" spans="1:6" ht="38.25" x14ac:dyDescent="0.25">
      <c r="A28" s="20" t="s">
        <v>253</v>
      </c>
      <c r="B28" s="23">
        <v>2</v>
      </c>
      <c r="C28" s="21">
        <v>1</v>
      </c>
      <c r="D28" s="21" t="s">
        <v>254</v>
      </c>
      <c r="E28" s="22" t="s">
        <v>129</v>
      </c>
      <c r="F28" s="25">
        <v>440000</v>
      </c>
    </row>
    <row r="29" spans="1:6" ht="51" x14ac:dyDescent="0.25">
      <c r="A29" s="20" t="s">
        <v>255</v>
      </c>
      <c r="B29" s="23">
        <v>2</v>
      </c>
      <c r="C29" s="21">
        <v>1</v>
      </c>
      <c r="D29" s="21" t="s">
        <v>256</v>
      </c>
      <c r="E29" s="22" t="s">
        <v>135</v>
      </c>
      <c r="F29" s="25">
        <v>372300</v>
      </c>
    </row>
    <row r="30" spans="1:6" ht="25.5" x14ac:dyDescent="0.25">
      <c r="A30" s="20" t="s">
        <v>257</v>
      </c>
      <c r="B30" s="23">
        <v>2</v>
      </c>
      <c r="C30" s="21">
        <v>1</v>
      </c>
      <c r="D30" s="21" t="s">
        <v>258</v>
      </c>
      <c r="E30" s="22" t="s">
        <v>137</v>
      </c>
      <c r="F30" s="25">
        <v>1120000</v>
      </c>
    </row>
    <row r="31" spans="1:6" ht="51" x14ac:dyDescent="0.25">
      <c r="A31" s="20" t="s">
        <v>259</v>
      </c>
      <c r="B31" s="23">
        <v>2</v>
      </c>
      <c r="C31" s="21">
        <v>1</v>
      </c>
      <c r="D31" s="21" t="s">
        <v>260</v>
      </c>
      <c r="E31" s="22" t="s">
        <v>141</v>
      </c>
      <c r="F31" s="25">
        <v>1388744</v>
      </c>
    </row>
    <row r="32" spans="1:6" x14ac:dyDescent="0.25">
      <c r="A32" s="26" t="s">
        <v>261</v>
      </c>
      <c r="B32" s="23">
        <v>2</v>
      </c>
      <c r="C32" s="21">
        <v>1</v>
      </c>
      <c r="D32" s="21" t="s">
        <v>262</v>
      </c>
      <c r="E32" s="26" t="s">
        <v>263</v>
      </c>
      <c r="F32" s="25">
        <v>59600</v>
      </c>
    </row>
    <row r="33" spans="1:6" ht="51" x14ac:dyDescent="0.25">
      <c r="A33" s="20" t="s">
        <v>264</v>
      </c>
      <c r="B33" s="23">
        <v>2</v>
      </c>
      <c r="C33" s="21">
        <v>1</v>
      </c>
      <c r="D33" s="21" t="s">
        <v>265</v>
      </c>
      <c r="E33" s="22" t="s">
        <v>143</v>
      </c>
      <c r="F33" s="25">
        <v>1940760</v>
      </c>
    </row>
    <row r="34" spans="1:6" ht="25.5" x14ac:dyDescent="0.25">
      <c r="A34" s="20" t="s">
        <v>266</v>
      </c>
      <c r="B34" s="23">
        <v>2</v>
      </c>
      <c r="C34" s="21">
        <v>1</v>
      </c>
      <c r="D34" s="21" t="s">
        <v>267</v>
      </c>
      <c r="E34" s="22" t="s">
        <v>145</v>
      </c>
      <c r="F34" s="25">
        <v>1139250</v>
      </c>
    </row>
    <row r="35" spans="1:6" ht="38.25" x14ac:dyDescent="0.25">
      <c r="A35" s="20" t="s">
        <v>268</v>
      </c>
      <c r="B35" s="23">
        <v>2</v>
      </c>
      <c r="C35" s="21">
        <v>1</v>
      </c>
      <c r="D35" s="21" t="s">
        <v>269</v>
      </c>
      <c r="E35" s="22" t="s">
        <v>147</v>
      </c>
      <c r="F35" s="25">
        <v>404000</v>
      </c>
    </row>
    <row r="36" spans="1:6" ht="63.75" x14ac:dyDescent="0.25">
      <c r="A36" s="20" t="s">
        <v>270</v>
      </c>
      <c r="B36" s="23">
        <v>2</v>
      </c>
      <c r="C36" s="21">
        <v>1</v>
      </c>
      <c r="D36" s="21" t="s">
        <v>271</v>
      </c>
      <c r="E36" s="22" t="s">
        <v>149</v>
      </c>
      <c r="F36" s="25">
        <v>822400</v>
      </c>
    </row>
    <row r="37" spans="1:6" ht="25.5" x14ac:dyDescent="0.25">
      <c r="A37" s="20" t="s">
        <v>272</v>
      </c>
      <c r="B37" s="23">
        <v>2</v>
      </c>
      <c r="C37" s="21">
        <v>1</v>
      </c>
      <c r="D37" s="21" t="s">
        <v>273</v>
      </c>
      <c r="E37" s="26" t="s">
        <v>151</v>
      </c>
      <c r="F37" s="25">
        <v>150000</v>
      </c>
    </row>
    <row r="38" spans="1:6" ht="38.25" x14ac:dyDescent="0.25">
      <c r="A38" s="20" t="s">
        <v>274</v>
      </c>
      <c r="B38" s="23">
        <v>2</v>
      </c>
      <c r="C38" s="21">
        <v>1</v>
      </c>
      <c r="D38" s="21" t="s">
        <v>275</v>
      </c>
      <c r="E38" s="22" t="s">
        <v>153</v>
      </c>
      <c r="F38" s="25">
        <v>550000</v>
      </c>
    </row>
    <row r="39" spans="1:6" ht="25.5" x14ac:dyDescent="0.25">
      <c r="A39" s="20" t="s">
        <v>276</v>
      </c>
      <c r="B39" s="23">
        <v>5</v>
      </c>
      <c r="C39" s="21">
        <v>1</v>
      </c>
      <c r="D39" s="21" t="s">
        <v>277</v>
      </c>
      <c r="E39" s="22" t="s">
        <v>278</v>
      </c>
      <c r="F39" s="25">
        <v>150000</v>
      </c>
    </row>
    <row r="40" spans="1:6" ht="38.25" x14ac:dyDescent="0.25">
      <c r="A40" s="20" t="s">
        <v>279</v>
      </c>
      <c r="B40" s="23">
        <v>5</v>
      </c>
      <c r="C40" s="21">
        <v>1</v>
      </c>
      <c r="D40" s="21" t="s">
        <v>280</v>
      </c>
      <c r="E40" s="22" t="s">
        <v>161</v>
      </c>
      <c r="F40" s="25">
        <v>743000</v>
      </c>
    </row>
    <row r="41" spans="1:6" ht="38.25" x14ac:dyDescent="0.25">
      <c r="A41" s="20" t="s">
        <v>281</v>
      </c>
      <c r="B41" s="23">
        <v>5</v>
      </c>
      <c r="C41" s="21">
        <v>1</v>
      </c>
      <c r="D41" s="21" t="s">
        <v>282</v>
      </c>
      <c r="E41" s="22" t="s">
        <v>163</v>
      </c>
      <c r="F41" s="25">
        <v>1404000</v>
      </c>
    </row>
    <row r="42" spans="1:6" ht="76.5" x14ac:dyDescent="0.25">
      <c r="A42" s="20" t="s">
        <v>283</v>
      </c>
      <c r="B42" s="23">
        <v>5</v>
      </c>
      <c r="C42" s="21">
        <v>1</v>
      </c>
      <c r="D42" s="21" t="s">
        <v>284</v>
      </c>
      <c r="E42" s="22" t="s">
        <v>285</v>
      </c>
      <c r="F42" s="25">
        <v>120000</v>
      </c>
    </row>
    <row r="43" spans="1:6" ht="38.25" x14ac:dyDescent="0.25">
      <c r="A43" s="20" t="s">
        <v>286</v>
      </c>
      <c r="B43" s="23">
        <v>5</v>
      </c>
      <c r="C43" s="21">
        <v>1</v>
      </c>
      <c r="D43" s="21" t="s">
        <v>287</v>
      </c>
      <c r="E43" s="22" t="s">
        <v>169</v>
      </c>
      <c r="F43" s="25">
        <v>850000</v>
      </c>
    </row>
    <row r="44" spans="1:6" ht="38.25" x14ac:dyDescent="0.25">
      <c r="A44" s="20" t="s">
        <v>288</v>
      </c>
      <c r="B44" s="23">
        <v>1</v>
      </c>
      <c r="C44" s="21">
        <v>1</v>
      </c>
      <c r="D44" s="21" t="s">
        <v>207</v>
      </c>
      <c r="E44" s="22" t="s">
        <v>27</v>
      </c>
      <c r="F44" s="25">
        <v>215000</v>
      </c>
    </row>
    <row r="45" spans="1:6" ht="25.5" x14ac:dyDescent="0.25">
      <c r="A45" s="20" t="s">
        <v>289</v>
      </c>
      <c r="B45" s="23">
        <v>1</v>
      </c>
      <c r="C45" s="21">
        <v>1</v>
      </c>
      <c r="D45" s="21" t="s">
        <v>290</v>
      </c>
      <c r="E45" s="22" t="s">
        <v>291</v>
      </c>
      <c r="F45" s="25">
        <v>4000000</v>
      </c>
    </row>
    <row r="46" spans="1:6" ht="38.25" x14ac:dyDescent="0.25">
      <c r="A46" s="20" t="s">
        <v>292</v>
      </c>
      <c r="B46" s="23">
        <v>1</v>
      </c>
      <c r="C46" s="21">
        <v>1</v>
      </c>
      <c r="D46" s="21" t="s">
        <v>221</v>
      </c>
      <c r="E46" s="22" t="s">
        <v>61</v>
      </c>
      <c r="F46" s="25">
        <v>60000</v>
      </c>
    </row>
    <row r="47" spans="1:6" ht="38.25" x14ac:dyDescent="0.25">
      <c r="A47" s="20" t="s">
        <v>293</v>
      </c>
      <c r="B47" s="23">
        <v>1</v>
      </c>
      <c r="C47" s="21">
        <v>1</v>
      </c>
      <c r="D47" s="21" t="s">
        <v>294</v>
      </c>
      <c r="E47" s="22" t="s">
        <v>63</v>
      </c>
      <c r="F47" s="25">
        <v>40000</v>
      </c>
    </row>
    <row r="48" spans="1:6" ht="25.5" x14ac:dyDescent="0.25">
      <c r="A48" s="20" t="s">
        <v>295</v>
      </c>
      <c r="B48" s="23">
        <v>1</v>
      </c>
      <c r="C48" s="21">
        <v>1</v>
      </c>
      <c r="D48" s="21" t="s">
        <v>223</v>
      </c>
      <c r="E48" s="22" t="s">
        <v>67</v>
      </c>
      <c r="F48" s="25">
        <v>1222880</v>
      </c>
    </row>
    <row r="49" spans="1:6" ht="38.25" x14ac:dyDescent="0.25">
      <c r="A49" s="20" t="s">
        <v>296</v>
      </c>
      <c r="B49" s="23">
        <v>1</v>
      </c>
      <c r="C49" s="21">
        <v>1</v>
      </c>
      <c r="D49" s="21" t="s">
        <v>297</v>
      </c>
      <c r="E49" s="22" t="s">
        <v>71</v>
      </c>
      <c r="F49" s="25">
        <v>1485000</v>
      </c>
    </row>
    <row r="50" spans="1:6" ht="76.5" x14ac:dyDescent="0.25">
      <c r="A50" s="20" t="s">
        <v>298</v>
      </c>
      <c r="B50" s="23">
        <v>1</v>
      </c>
      <c r="C50" s="21">
        <v>1</v>
      </c>
      <c r="D50" s="21" t="s">
        <v>231</v>
      </c>
      <c r="E50" s="22" t="s">
        <v>85</v>
      </c>
      <c r="F50" s="25">
        <v>75000</v>
      </c>
    </row>
    <row r="51" spans="1:6" ht="102" x14ac:dyDescent="0.25">
      <c r="A51" s="20" t="s">
        <v>299</v>
      </c>
      <c r="B51" s="23">
        <v>1</v>
      </c>
      <c r="C51" s="21">
        <v>1</v>
      </c>
      <c r="D51" s="21" t="s">
        <v>233</v>
      </c>
      <c r="E51" s="22" t="s">
        <v>87</v>
      </c>
      <c r="F51" s="25">
        <v>120000</v>
      </c>
    </row>
    <row r="52" spans="1:6" ht="38.25" x14ac:dyDescent="0.25">
      <c r="A52" s="20" t="s">
        <v>300</v>
      </c>
      <c r="B52" s="23">
        <v>2</v>
      </c>
      <c r="C52" s="21">
        <v>1</v>
      </c>
      <c r="D52" s="21" t="s">
        <v>245</v>
      </c>
      <c r="E52" s="22" t="s">
        <v>107</v>
      </c>
      <c r="F52" s="25">
        <v>140000</v>
      </c>
    </row>
    <row r="53" spans="1:6" ht="25.5" x14ac:dyDescent="0.25">
      <c r="A53" s="20" t="s">
        <v>301</v>
      </c>
      <c r="B53" s="23">
        <v>2</v>
      </c>
      <c r="C53" s="21">
        <v>1</v>
      </c>
      <c r="D53" s="21" t="s">
        <v>258</v>
      </c>
      <c r="E53" s="22" t="s">
        <v>137</v>
      </c>
      <c r="F53" s="25">
        <v>30000</v>
      </c>
    </row>
    <row r="54" spans="1:6" ht="51" x14ac:dyDescent="0.25">
      <c r="A54" s="20" t="s">
        <v>302</v>
      </c>
      <c r="B54" s="23">
        <v>2</v>
      </c>
      <c r="C54" s="21">
        <v>1</v>
      </c>
      <c r="D54" s="21" t="s">
        <v>260</v>
      </c>
      <c r="E54" s="22" t="s">
        <v>141</v>
      </c>
      <c r="F54" s="25">
        <v>100000</v>
      </c>
    </row>
    <row r="55" spans="1:6" ht="51" x14ac:dyDescent="0.25">
      <c r="A55" s="20" t="s">
        <v>303</v>
      </c>
      <c r="B55" s="23">
        <v>2</v>
      </c>
      <c r="C55" s="21">
        <v>1</v>
      </c>
      <c r="D55" s="21" t="s">
        <v>265</v>
      </c>
      <c r="E55" s="22" t="s">
        <v>143</v>
      </c>
      <c r="F55" s="25">
        <v>35000</v>
      </c>
    </row>
    <row r="56" spans="1:6" ht="38.25" x14ac:dyDescent="0.25">
      <c r="A56" s="20" t="s">
        <v>304</v>
      </c>
      <c r="B56" s="23">
        <v>2</v>
      </c>
      <c r="C56" s="21">
        <v>1</v>
      </c>
      <c r="D56" s="21" t="s">
        <v>269</v>
      </c>
      <c r="E56" s="22" t="s">
        <v>147</v>
      </c>
      <c r="F56" s="25">
        <v>12000</v>
      </c>
    </row>
    <row r="57" spans="1:6" ht="25.5" x14ac:dyDescent="0.25">
      <c r="A57" s="20" t="s">
        <v>305</v>
      </c>
      <c r="B57" s="23">
        <v>2</v>
      </c>
      <c r="C57" s="21">
        <v>1</v>
      </c>
      <c r="D57" s="21" t="s">
        <v>275</v>
      </c>
      <c r="E57" s="26" t="s">
        <v>306</v>
      </c>
      <c r="F57" s="25">
        <v>40000</v>
      </c>
    </row>
    <row r="58" spans="1:6" ht="38.25" x14ac:dyDescent="0.25">
      <c r="A58" s="20" t="s">
        <v>307</v>
      </c>
      <c r="B58" s="23">
        <v>5</v>
      </c>
      <c r="C58" s="21">
        <v>1</v>
      </c>
      <c r="D58" s="21" t="s">
        <v>308</v>
      </c>
      <c r="E58" s="22" t="s">
        <v>165</v>
      </c>
      <c r="F58" s="25">
        <v>375000</v>
      </c>
    </row>
    <row r="59" spans="1:6" ht="38.25" x14ac:dyDescent="0.25">
      <c r="A59" s="20" t="s">
        <v>309</v>
      </c>
      <c r="B59" s="23">
        <v>1</v>
      </c>
      <c r="C59" s="21">
        <v>2</v>
      </c>
      <c r="D59" s="21" t="s">
        <v>202</v>
      </c>
      <c r="E59" s="22" t="s">
        <v>203</v>
      </c>
      <c r="F59" s="25">
        <v>1550000</v>
      </c>
    </row>
    <row r="60" spans="1:6" ht="38.25" x14ac:dyDescent="0.25">
      <c r="A60" s="20" t="s">
        <v>310</v>
      </c>
      <c r="B60" s="23">
        <v>1</v>
      </c>
      <c r="C60" s="21">
        <v>2</v>
      </c>
      <c r="D60" s="21" t="s">
        <v>311</v>
      </c>
      <c r="E60" s="22" t="s">
        <v>29</v>
      </c>
      <c r="F60" s="25">
        <v>1500000</v>
      </c>
    </row>
    <row r="61" spans="1:6" ht="25.5" x14ac:dyDescent="0.25">
      <c r="A61" s="20" t="s">
        <v>312</v>
      </c>
      <c r="B61" s="23">
        <v>1</v>
      </c>
      <c r="C61" s="21">
        <v>2</v>
      </c>
      <c r="D61" s="21" t="s">
        <v>209</v>
      </c>
      <c r="E61" s="22" t="s">
        <v>33</v>
      </c>
      <c r="F61" s="25">
        <v>3450000</v>
      </c>
    </row>
    <row r="62" spans="1:6" ht="25.5" x14ac:dyDescent="0.25">
      <c r="A62" s="20" t="s">
        <v>313</v>
      </c>
      <c r="B62" s="23">
        <v>1</v>
      </c>
      <c r="C62" s="21">
        <v>2</v>
      </c>
      <c r="D62" s="21" t="s">
        <v>217</v>
      </c>
      <c r="E62" s="22" t="s">
        <v>55</v>
      </c>
      <c r="F62" s="25">
        <v>2000000</v>
      </c>
    </row>
    <row r="63" spans="1:6" ht="51" x14ac:dyDescent="0.25">
      <c r="A63" s="20" t="s">
        <v>314</v>
      </c>
      <c r="B63" s="23">
        <v>1</v>
      </c>
      <c r="C63" s="21">
        <v>2</v>
      </c>
      <c r="D63" s="21" t="s">
        <v>219</v>
      </c>
      <c r="E63" s="22" t="s">
        <v>315</v>
      </c>
      <c r="F63" s="25">
        <v>150000</v>
      </c>
    </row>
    <row r="64" spans="1:6" ht="25.5" x14ac:dyDescent="0.25">
      <c r="A64" s="20" t="s">
        <v>316</v>
      </c>
      <c r="B64" s="23">
        <v>1</v>
      </c>
      <c r="C64" s="21">
        <v>2</v>
      </c>
      <c r="D64" s="21" t="s">
        <v>223</v>
      </c>
      <c r="E64" s="22" t="s">
        <v>67</v>
      </c>
      <c r="F64" s="25">
        <v>11655019</v>
      </c>
    </row>
    <row r="65" spans="1:6" ht="76.5" x14ac:dyDescent="0.25">
      <c r="A65" s="20" t="s">
        <v>317</v>
      </c>
      <c r="B65" s="23">
        <v>1</v>
      </c>
      <c r="C65" s="21">
        <v>2</v>
      </c>
      <c r="D65" s="21" t="s">
        <v>227</v>
      </c>
      <c r="E65" s="22" t="s">
        <v>318</v>
      </c>
      <c r="F65" s="25">
        <v>1649999</v>
      </c>
    </row>
    <row r="66" spans="1:6" ht="89.25" x14ac:dyDescent="0.25">
      <c r="A66" s="20" t="s">
        <v>319</v>
      </c>
      <c r="B66" s="23">
        <v>1</v>
      </c>
      <c r="C66" s="21">
        <v>2</v>
      </c>
      <c r="D66" s="21" t="s">
        <v>229</v>
      </c>
      <c r="E66" s="22" t="s">
        <v>83</v>
      </c>
      <c r="F66" s="25">
        <v>50000</v>
      </c>
    </row>
    <row r="67" spans="1:6" ht="25.5" x14ac:dyDescent="0.25">
      <c r="A67" s="20" t="s">
        <v>320</v>
      </c>
      <c r="B67" s="23">
        <v>1</v>
      </c>
      <c r="C67" s="21">
        <v>2</v>
      </c>
      <c r="D67" s="21" t="s">
        <v>237</v>
      </c>
      <c r="E67" s="22" t="s">
        <v>93</v>
      </c>
      <c r="F67" s="25">
        <v>250000</v>
      </c>
    </row>
    <row r="68" spans="1:6" ht="38.25" x14ac:dyDescent="0.25">
      <c r="A68" s="20" t="s">
        <v>321</v>
      </c>
      <c r="B68" s="23">
        <v>2</v>
      </c>
      <c r="C68" s="21">
        <v>2</v>
      </c>
      <c r="D68" s="21" t="s">
        <v>241</v>
      </c>
      <c r="E68" s="22" t="s">
        <v>103</v>
      </c>
      <c r="F68" s="25">
        <v>3450193</v>
      </c>
    </row>
    <row r="69" spans="1:6" ht="38.25" x14ac:dyDescent="0.25">
      <c r="A69" s="20" t="s">
        <v>322</v>
      </c>
      <c r="B69" s="23">
        <v>2</v>
      </c>
      <c r="C69" s="21">
        <v>2</v>
      </c>
      <c r="D69" s="21" t="s">
        <v>247</v>
      </c>
      <c r="E69" s="22" t="s">
        <v>109</v>
      </c>
      <c r="F69" s="25">
        <v>250000</v>
      </c>
    </row>
    <row r="70" spans="1:6" ht="38.25" x14ac:dyDescent="0.25">
      <c r="A70" s="20" t="s">
        <v>323</v>
      </c>
      <c r="B70" s="23">
        <v>2</v>
      </c>
      <c r="C70" s="21">
        <v>2</v>
      </c>
      <c r="D70" s="21" t="s">
        <v>250</v>
      </c>
      <c r="E70" s="22" t="s">
        <v>324</v>
      </c>
      <c r="F70" s="25">
        <v>500000</v>
      </c>
    </row>
    <row r="71" spans="1:6" ht="51" x14ac:dyDescent="0.25">
      <c r="A71" s="20" t="s">
        <v>325</v>
      </c>
      <c r="B71" s="23">
        <v>2</v>
      </c>
      <c r="C71" s="21">
        <v>2</v>
      </c>
      <c r="D71" s="21" t="s">
        <v>326</v>
      </c>
      <c r="E71" s="22" t="s">
        <v>121</v>
      </c>
      <c r="F71" s="25">
        <v>250000</v>
      </c>
    </row>
    <row r="72" spans="1:6" ht="38.25" x14ac:dyDescent="0.25">
      <c r="A72" s="20" t="s">
        <v>327</v>
      </c>
      <c r="B72" s="23">
        <v>2</v>
      </c>
      <c r="C72" s="21">
        <v>2</v>
      </c>
      <c r="D72" s="21" t="s">
        <v>328</v>
      </c>
      <c r="E72" s="22" t="s">
        <v>123</v>
      </c>
      <c r="F72" s="25">
        <v>200000</v>
      </c>
    </row>
    <row r="73" spans="1:6" ht="38.25" x14ac:dyDescent="0.25">
      <c r="A73" s="20" t="s">
        <v>329</v>
      </c>
      <c r="B73" s="23">
        <v>2</v>
      </c>
      <c r="C73" s="21">
        <v>2</v>
      </c>
      <c r="D73" s="21" t="s">
        <v>254</v>
      </c>
      <c r="E73" s="22" t="s">
        <v>330</v>
      </c>
      <c r="F73" s="25">
        <v>150000</v>
      </c>
    </row>
    <row r="74" spans="1:6" ht="51" x14ac:dyDescent="0.25">
      <c r="A74" s="20" t="s">
        <v>331</v>
      </c>
      <c r="B74" s="23">
        <v>2</v>
      </c>
      <c r="C74" s="21">
        <v>2</v>
      </c>
      <c r="D74" s="21" t="s">
        <v>256</v>
      </c>
      <c r="E74" s="22" t="s">
        <v>135</v>
      </c>
      <c r="F74" s="25">
        <v>1500000</v>
      </c>
    </row>
    <row r="75" spans="1:6" ht="25.5" x14ac:dyDescent="0.25">
      <c r="A75" s="20" t="s">
        <v>332</v>
      </c>
      <c r="B75" s="23">
        <v>2</v>
      </c>
      <c r="C75" s="21">
        <v>2</v>
      </c>
      <c r="D75" s="21" t="s">
        <v>258</v>
      </c>
      <c r="E75" s="22" t="s">
        <v>137</v>
      </c>
      <c r="F75" s="25">
        <v>3000000</v>
      </c>
    </row>
    <row r="76" spans="1:6" ht="51" x14ac:dyDescent="0.25">
      <c r="A76" s="20" t="s">
        <v>333</v>
      </c>
      <c r="B76" s="23">
        <v>2</v>
      </c>
      <c r="C76" s="21">
        <v>2</v>
      </c>
      <c r="D76" s="21" t="s">
        <v>260</v>
      </c>
      <c r="E76" s="22" t="s">
        <v>334</v>
      </c>
      <c r="F76" s="25">
        <v>50000</v>
      </c>
    </row>
    <row r="77" spans="1:6" ht="51" x14ac:dyDescent="0.25">
      <c r="A77" s="20" t="s">
        <v>335</v>
      </c>
      <c r="B77" s="23">
        <v>2</v>
      </c>
      <c r="C77" s="21">
        <v>2</v>
      </c>
      <c r="D77" s="21" t="s">
        <v>265</v>
      </c>
      <c r="E77" s="22" t="s">
        <v>143</v>
      </c>
      <c r="F77" s="25">
        <v>250000</v>
      </c>
    </row>
    <row r="78" spans="1:6" ht="25.5" x14ac:dyDescent="0.25">
      <c r="A78" s="20" t="s">
        <v>336</v>
      </c>
      <c r="B78" s="23">
        <v>2</v>
      </c>
      <c r="C78" s="21">
        <v>2</v>
      </c>
      <c r="D78" s="21" t="s">
        <v>267</v>
      </c>
      <c r="E78" s="22" t="s">
        <v>145</v>
      </c>
      <c r="F78" s="25">
        <v>6107388</v>
      </c>
    </row>
    <row r="79" spans="1:6" ht="38.25" x14ac:dyDescent="0.25">
      <c r="A79" s="20" t="s">
        <v>337</v>
      </c>
      <c r="B79" s="23">
        <v>2</v>
      </c>
      <c r="C79" s="21">
        <v>2</v>
      </c>
      <c r="D79" s="21" t="s">
        <v>269</v>
      </c>
      <c r="E79" s="22" t="s">
        <v>147</v>
      </c>
      <c r="F79" s="25">
        <v>3000000</v>
      </c>
    </row>
    <row r="80" spans="1:6" ht="63.75" x14ac:dyDescent="0.25">
      <c r="A80" s="20" t="s">
        <v>338</v>
      </c>
      <c r="B80" s="23">
        <v>2</v>
      </c>
      <c r="C80" s="21">
        <v>2</v>
      </c>
      <c r="D80" s="21" t="s">
        <v>271</v>
      </c>
      <c r="E80" s="22" t="s">
        <v>339</v>
      </c>
      <c r="F80" s="25">
        <v>1500000</v>
      </c>
    </row>
    <row r="81" spans="1:6" ht="38.25" x14ac:dyDescent="0.25">
      <c r="A81" s="20" t="s">
        <v>340</v>
      </c>
      <c r="B81" s="23">
        <v>2</v>
      </c>
      <c r="C81" s="21">
        <v>2</v>
      </c>
      <c r="D81" s="21" t="s">
        <v>275</v>
      </c>
      <c r="E81" s="22" t="s">
        <v>153</v>
      </c>
      <c r="F81" s="25">
        <v>200000</v>
      </c>
    </row>
    <row r="82" spans="1:6" ht="38.25" x14ac:dyDescent="0.25">
      <c r="A82" s="20" t="s">
        <v>341</v>
      </c>
      <c r="B82" s="23">
        <v>5</v>
      </c>
      <c r="C82" s="21">
        <v>2</v>
      </c>
      <c r="D82" s="21" t="s">
        <v>280</v>
      </c>
      <c r="E82" s="22" t="s">
        <v>161</v>
      </c>
      <c r="F82" s="25">
        <v>300000</v>
      </c>
    </row>
    <row r="83" spans="1:6" ht="51" x14ac:dyDescent="0.25">
      <c r="A83" s="20" t="s">
        <v>342</v>
      </c>
      <c r="B83" s="23">
        <v>1</v>
      </c>
      <c r="C83" s="21">
        <v>2</v>
      </c>
      <c r="D83" s="21" t="s">
        <v>343</v>
      </c>
      <c r="E83" s="22" t="s">
        <v>13</v>
      </c>
      <c r="F83" s="25">
        <v>13450000</v>
      </c>
    </row>
    <row r="84" spans="1:6" ht="38.25" x14ac:dyDescent="0.25">
      <c r="A84" s="20" t="s">
        <v>344</v>
      </c>
      <c r="B84" s="23">
        <v>1</v>
      </c>
      <c r="C84" s="21">
        <v>2</v>
      </c>
      <c r="D84" s="21" t="s">
        <v>202</v>
      </c>
      <c r="E84" s="22" t="s">
        <v>203</v>
      </c>
      <c r="F84" s="25">
        <v>1550000</v>
      </c>
    </row>
    <row r="85" spans="1:6" ht="38.25" x14ac:dyDescent="0.25">
      <c r="A85" s="20" t="s">
        <v>345</v>
      </c>
      <c r="B85" s="23">
        <v>1</v>
      </c>
      <c r="C85" s="21">
        <v>2</v>
      </c>
      <c r="D85" s="21" t="s">
        <v>311</v>
      </c>
      <c r="E85" s="22" t="s">
        <v>346</v>
      </c>
      <c r="F85" s="25">
        <v>151945163</v>
      </c>
    </row>
    <row r="86" spans="1:6" ht="25.5" x14ac:dyDescent="0.25">
      <c r="A86" s="20" t="s">
        <v>347</v>
      </c>
      <c r="B86" s="23">
        <v>1</v>
      </c>
      <c r="C86" s="21">
        <v>2</v>
      </c>
      <c r="D86" s="21" t="s">
        <v>209</v>
      </c>
      <c r="E86" s="22" t="s">
        <v>33</v>
      </c>
      <c r="F86" s="25">
        <v>8000000</v>
      </c>
    </row>
    <row r="87" spans="1:6" ht="25.5" x14ac:dyDescent="0.25">
      <c r="A87" s="20" t="s">
        <v>348</v>
      </c>
      <c r="B87" s="23">
        <v>1</v>
      </c>
      <c r="C87" s="21">
        <v>2</v>
      </c>
      <c r="D87" s="21" t="s">
        <v>217</v>
      </c>
      <c r="E87" s="22" t="s">
        <v>55</v>
      </c>
      <c r="F87" s="25">
        <v>19094494</v>
      </c>
    </row>
    <row r="88" spans="1:6" ht="51" x14ac:dyDescent="0.25">
      <c r="A88" s="20" t="s">
        <v>349</v>
      </c>
      <c r="B88" s="23">
        <v>1</v>
      </c>
      <c r="C88" s="21">
        <v>2</v>
      </c>
      <c r="D88" s="21" t="s">
        <v>219</v>
      </c>
      <c r="E88" s="22" t="s">
        <v>57</v>
      </c>
      <c r="F88" s="25">
        <v>250000</v>
      </c>
    </row>
    <row r="89" spans="1:6" ht="25.5" x14ac:dyDescent="0.25">
      <c r="A89" s="20" t="s">
        <v>350</v>
      </c>
      <c r="B89" s="23">
        <v>1</v>
      </c>
      <c r="C89" s="21">
        <v>2</v>
      </c>
      <c r="D89" s="21" t="s">
        <v>223</v>
      </c>
      <c r="E89" s="22" t="s">
        <v>67</v>
      </c>
      <c r="F89" s="25">
        <v>34964043</v>
      </c>
    </row>
    <row r="90" spans="1:6" ht="89.25" x14ac:dyDescent="0.25">
      <c r="A90" s="20" t="s">
        <v>351</v>
      </c>
      <c r="B90" s="23">
        <v>1</v>
      </c>
      <c r="C90" s="21">
        <v>2</v>
      </c>
      <c r="D90" s="21" t="s">
        <v>352</v>
      </c>
      <c r="E90" s="22" t="s">
        <v>353</v>
      </c>
      <c r="F90" s="25">
        <v>500000</v>
      </c>
    </row>
    <row r="91" spans="1:6" ht="76.5" x14ac:dyDescent="0.25">
      <c r="A91" s="20" t="s">
        <v>354</v>
      </c>
      <c r="B91" s="23">
        <v>1</v>
      </c>
      <c r="C91" s="21">
        <v>2</v>
      </c>
      <c r="D91" s="21" t="s">
        <v>227</v>
      </c>
      <c r="E91" s="22" t="s">
        <v>81</v>
      </c>
      <c r="F91" s="25">
        <v>27000000</v>
      </c>
    </row>
    <row r="92" spans="1:6" ht="89.25" x14ac:dyDescent="0.25">
      <c r="A92" s="20" t="s">
        <v>355</v>
      </c>
      <c r="B92" s="23">
        <v>1</v>
      </c>
      <c r="C92" s="21">
        <v>2</v>
      </c>
      <c r="D92" s="21" t="s">
        <v>229</v>
      </c>
      <c r="E92" s="22" t="s">
        <v>83</v>
      </c>
      <c r="F92" s="25">
        <v>500000</v>
      </c>
    </row>
    <row r="93" spans="1:6" ht="25.5" x14ac:dyDescent="0.25">
      <c r="A93" s="20" t="s">
        <v>356</v>
      </c>
      <c r="B93" s="23">
        <v>1</v>
      </c>
      <c r="C93" s="21">
        <v>2</v>
      </c>
      <c r="D93" s="21" t="s">
        <v>237</v>
      </c>
      <c r="E93" s="22" t="s">
        <v>93</v>
      </c>
      <c r="F93" s="25">
        <v>750000</v>
      </c>
    </row>
    <row r="94" spans="1:6" ht="25.5" x14ac:dyDescent="0.25">
      <c r="A94" s="20" t="s">
        <v>357</v>
      </c>
      <c r="B94" s="23">
        <v>1</v>
      </c>
      <c r="C94" s="21">
        <v>2</v>
      </c>
      <c r="D94" s="21" t="s">
        <v>358</v>
      </c>
      <c r="E94" s="22" t="s">
        <v>359</v>
      </c>
      <c r="F94" s="25">
        <v>750000</v>
      </c>
    </row>
    <row r="95" spans="1:6" ht="38.25" x14ac:dyDescent="0.25">
      <c r="A95" s="20" t="s">
        <v>360</v>
      </c>
      <c r="B95" s="23">
        <v>2</v>
      </c>
      <c r="C95" s="21">
        <v>2</v>
      </c>
      <c r="D95" s="21" t="s">
        <v>241</v>
      </c>
      <c r="E95" s="22" t="s">
        <v>103</v>
      </c>
      <c r="F95" s="25">
        <v>48924998</v>
      </c>
    </row>
    <row r="96" spans="1:6" ht="51" x14ac:dyDescent="0.25">
      <c r="A96" s="20" t="s">
        <v>361</v>
      </c>
      <c r="B96" s="23">
        <v>2</v>
      </c>
      <c r="C96" s="21">
        <v>2</v>
      </c>
      <c r="D96" s="21" t="s">
        <v>243</v>
      </c>
      <c r="E96" s="22" t="s">
        <v>105</v>
      </c>
      <c r="F96" s="25">
        <v>750000</v>
      </c>
    </row>
    <row r="97" spans="1:6" ht="38.25" x14ac:dyDescent="0.25">
      <c r="A97" s="20" t="s">
        <v>362</v>
      </c>
      <c r="B97" s="23">
        <v>2</v>
      </c>
      <c r="C97" s="21">
        <v>2</v>
      </c>
      <c r="D97" s="21" t="s">
        <v>245</v>
      </c>
      <c r="E97" s="22" t="s">
        <v>107</v>
      </c>
      <c r="F97" s="25">
        <v>150000</v>
      </c>
    </row>
    <row r="98" spans="1:6" ht="38.25" x14ac:dyDescent="0.25">
      <c r="A98" s="20" t="s">
        <v>363</v>
      </c>
      <c r="B98" s="23">
        <v>2</v>
      </c>
      <c r="C98" s="21">
        <v>2</v>
      </c>
      <c r="D98" s="21" t="s">
        <v>247</v>
      </c>
      <c r="E98" s="22" t="s">
        <v>109</v>
      </c>
      <c r="F98" s="25">
        <v>300000</v>
      </c>
    </row>
    <row r="99" spans="1:6" ht="38.25" x14ac:dyDescent="0.25">
      <c r="A99" s="20" t="s">
        <v>364</v>
      </c>
      <c r="B99" s="23">
        <v>2</v>
      </c>
      <c r="C99" s="21">
        <v>2</v>
      </c>
      <c r="D99" s="21" t="s">
        <v>250</v>
      </c>
      <c r="E99" s="22" t="s">
        <v>119</v>
      </c>
      <c r="F99" s="25">
        <v>5500000</v>
      </c>
    </row>
    <row r="100" spans="1:6" ht="51" x14ac:dyDescent="0.25">
      <c r="A100" s="20" t="s">
        <v>365</v>
      </c>
      <c r="B100" s="23">
        <v>2</v>
      </c>
      <c r="C100" s="21">
        <v>2</v>
      </c>
      <c r="D100" s="21" t="s">
        <v>326</v>
      </c>
      <c r="E100" s="22" t="s">
        <v>366</v>
      </c>
      <c r="F100" s="25">
        <v>300000</v>
      </c>
    </row>
    <row r="101" spans="1:6" ht="38.25" x14ac:dyDescent="0.25">
      <c r="A101" s="20" t="s">
        <v>367</v>
      </c>
      <c r="B101" s="23">
        <v>2</v>
      </c>
      <c r="C101" s="21">
        <v>2</v>
      </c>
      <c r="D101" s="21" t="s">
        <v>328</v>
      </c>
      <c r="E101" s="22" t="s">
        <v>123</v>
      </c>
      <c r="F101" s="25">
        <v>200000</v>
      </c>
    </row>
    <row r="102" spans="1:6" ht="38.25" x14ac:dyDescent="0.25">
      <c r="A102" s="20" t="s">
        <v>368</v>
      </c>
      <c r="B102" s="23">
        <v>2</v>
      </c>
      <c r="C102" s="21">
        <v>2</v>
      </c>
      <c r="D102" s="21" t="s">
        <v>369</v>
      </c>
      <c r="E102" s="22" t="s">
        <v>127</v>
      </c>
      <c r="F102" s="25">
        <v>150000</v>
      </c>
    </row>
    <row r="103" spans="1:6" ht="38.25" x14ac:dyDescent="0.25">
      <c r="A103" s="20" t="s">
        <v>370</v>
      </c>
      <c r="B103" s="23">
        <v>2</v>
      </c>
      <c r="C103" s="21">
        <v>2</v>
      </c>
      <c r="D103" s="21" t="s">
        <v>254</v>
      </c>
      <c r="E103" s="22" t="s">
        <v>371</v>
      </c>
      <c r="F103" s="25">
        <v>150000</v>
      </c>
    </row>
    <row r="104" spans="1:6" ht="51" x14ac:dyDescent="0.25">
      <c r="A104" s="20" t="s">
        <v>372</v>
      </c>
      <c r="B104" s="23">
        <v>2</v>
      </c>
      <c r="C104" s="21">
        <v>2</v>
      </c>
      <c r="D104" s="21" t="s">
        <v>256</v>
      </c>
      <c r="E104" s="22" t="s">
        <v>135</v>
      </c>
      <c r="F104" s="25">
        <v>800000</v>
      </c>
    </row>
    <row r="105" spans="1:6" ht="25.5" x14ac:dyDescent="0.25">
      <c r="A105" s="20" t="s">
        <v>373</v>
      </c>
      <c r="B105" s="23">
        <v>2</v>
      </c>
      <c r="C105" s="21">
        <v>2</v>
      </c>
      <c r="D105" s="21" t="s">
        <v>258</v>
      </c>
      <c r="E105" s="22" t="s">
        <v>137</v>
      </c>
      <c r="F105" s="25">
        <v>60000000</v>
      </c>
    </row>
    <row r="106" spans="1:6" ht="51" x14ac:dyDescent="0.25">
      <c r="A106" s="20" t="s">
        <v>374</v>
      </c>
      <c r="B106" s="23">
        <v>2</v>
      </c>
      <c r="C106" s="21">
        <v>2</v>
      </c>
      <c r="D106" s="21" t="s">
        <v>265</v>
      </c>
      <c r="E106" s="22" t="s">
        <v>143</v>
      </c>
      <c r="F106" s="25">
        <v>300000</v>
      </c>
    </row>
    <row r="107" spans="1:6" ht="25.5" x14ac:dyDescent="0.25">
      <c r="A107" s="20" t="s">
        <v>375</v>
      </c>
      <c r="B107" s="23">
        <v>2</v>
      </c>
      <c r="C107" s="21">
        <v>2</v>
      </c>
      <c r="D107" s="21" t="s">
        <v>267</v>
      </c>
      <c r="E107" s="22" t="s">
        <v>145</v>
      </c>
      <c r="F107" s="25">
        <v>7500000</v>
      </c>
    </row>
    <row r="108" spans="1:6" ht="38.25" x14ac:dyDescent="0.25">
      <c r="A108" s="20" t="s">
        <v>376</v>
      </c>
      <c r="B108" s="23">
        <v>2</v>
      </c>
      <c r="C108" s="21">
        <v>2</v>
      </c>
      <c r="D108" s="21" t="s">
        <v>269</v>
      </c>
      <c r="E108" s="22" t="s">
        <v>147</v>
      </c>
      <c r="F108" s="25">
        <v>5000000</v>
      </c>
    </row>
    <row r="109" spans="1:6" ht="63.75" x14ac:dyDescent="0.25">
      <c r="A109" s="20" t="s">
        <v>377</v>
      </c>
      <c r="B109" s="23">
        <v>2</v>
      </c>
      <c r="C109" s="21">
        <v>2</v>
      </c>
      <c r="D109" s="21" t="s">
        <v>271</v>
      </c>
      <c r="E109" s="22" t="s">
        <v>339</v>
      </c>
      <c r="F109" s="25">
        <v>3500000</v>
      </c>
    </row>
    <row r="110" spans="1:6" ht="38.25" x14ac:dyDescent="0.25">
      <c r="A110" s="20" t="s">
        <v>378</v>
      </c>
      <c r="B110" s="23">
        <v>2</v>
      </c>
      <c r="C110" s="21">
        <v>2</v>
      </c>
      <c r="D110" s="21" t="s">
        <v>275</v>
      </c>
      <c r="E110" s="22" t="s">
        <v>153</v>
      </c>
      <c r="F110" s="25">
        <v>100000</v>
      </c>
    </row>
    <row r="111" spans="1:6" ht="38.25" x14ac:dyDescent="0.25">
      <c r="A111" s="20" t="s">
        <v>379</v>
      </c>
      <c r="B111" s="23">
        <v>5</v>
      </c>
      <c r="C111" s="21">
        <v>2</v>
      </c>
      <c r="D111" s="21" t="s">
        <v>280</v>
      </c>
      <c r="E111" s="22" t="s">
        <v>161</v>
      </c>
      <c r="F111" s="25">
        <v>2000000</v>
      </c>
    </row>
    <row r="112" spans="1:6" ht="38.25" x14ac:dyDescent="0.25">
      <c r="A112" s="20" t="s">
        <v>380</v>
      </c>
      <c r="B112" s="23">
        <v>5</v>
      </c>
      <c r="C112" s="21">
        <v>2</v>
      </c>
      <c r="D112" s="21" t="s">
        <v>287</v>
      </c>
      <c r="E112" s="22" t="s">
        <v>381</v>
      </c>
      <c r="F112" s="25">
        <v>500000</v>
      </c>
    </row>
    <row r="113" spans="1:6" ht="38.25" x14ac:dyDescent="0.25">
      <c r="A113" s="20" t="s">
        <v>382</v>
      </c>
      <c r="B113" s="23">
        <v>1</v>
      </c>
      <c r="C113" s="21">
        <v>2</v>
      </c>
      <c r="D113" s="21" t="s">
        <v>202</v>
      </c>
      <c r="E113" s="22" t="s">
        <v>203</v>
      </c>
      <c r="F113" s="25">
        <v>155000</v>
      </c>
    </row>
    <row r="114" spans="1:6" ht="51" x14ac:dyDescent="0.25">
      <c r="A114" s="20" t="s">
        <v>383</v>
      </c>
      <c r="B114" s="23">
        <v>1</v>
      </c>
      <c r="C114" s="21">
        <v>2</v>
      </c>
      <c r="D114" s="21" t="s">
        <v>384</v>
      </c>
      <c r="E114" s="22" t="s">
        <v>21</v>
      </c>
      <c r="F114" s="25">
        <v>250000</v>
      </c>
    </row>
    <row r="115" spans="1:6" ht="38.25" x14ac:dyDescent="0.25">
      <c r="A115" s="20" t="s">
        <v>385</v>
      </c>
      <c r="B115" s="23">
        <v>1</v>
      </c>
      <c r="C115" s="21">
        <v>2</v>
      </c>
      <c r="D115" s="21" t="s">
        <v>386</v>
      </c>
      <c r="E115" s="22" t="s">
        <v>23</v>
      </c>
      <c r="F115" s="25">
        <v>300000</v>
      </c>
    </row>
    <row r="116" spans="1:6" ht="38.25" x14ac:dyDescent="0.25">
      <c r="A116" s="20" t="s">
        <v>387</v>
      </c>
      <c r="B116" s="23">
        <v>1</v>
      </c>
      <c r="C116" s="21">
        <v>2</v>
      </c>
      <c r="D116" s="21" t="s">
        <v>207</v>
      </c>
      <c r="E116" s="22" t="s">
        <v>27</v>
      </c>
      <c r="F116" s="25">
        <v>450000</v>
      </c>
    </row>
    <row r="117" spans="1:6" ht="38.25" x14ac:dyDescent="0.25">
      <c r="A117" s="20" t="s">
        <v>388</v>
      </c>
      <c r="B117" s="23">
        <v>1</v>
      </c>
      <c r="C117" s="21">
        <v>2</v>
      </c>
      <c r="D117" s="21" t="s">
        <v>311</v>
      </c>
      <c r="E117" s="22" t="s">
        <v>346</v>
      </c>
      <c r="F117" s="25">
        <v>1449405</v>
      </c>
    </row>
    <row r="118" spans="1:6" ht="25.5" x14ac:dyDescent="0.25">
      <c r="A118" s="20" t="s">
        <v>389</v>
      </c>
      <c r="B118" s="23">
        <v>1</v>
      </c>
      <c r="C118" s="21">
        <v>2</v>
      </c>
      <c r="D118" s="21" t="s">
        <v>209</v>
      </c>
      <c r="E118" s="22" t="s">
        <v>33</v>
      </c>
      <c r="F118" s="25">
        <v>600000</v>
      </c>
    </row>
    <row r="119" spans="1:6" ht="38.25" x14ac:dyDescent="0.25">
      <c r="A119" s="20" t="s">
        <v>390</v>
      </c>
      <c r="B119" s="23">
        <v>1</v>
      </c>
      <c r="C119" s="21">
        <v>2</v>
      </c>
      <c r="D119" s="21" t="s">
        <v>391</v>
      </c>
      <c r="E119" s="22" t="s">
        <v>37</v>
      </c>
      <c r="F119" s="25">
        <v>50000</v>
      </c>
    </row>
    <row r="120" spans="1:6" ht="51" x14ac:dyDescent="0.25">
      <c r="A120" s="20" t="s">
        <v>392</v>
      </c>
      <c r="B120" s="23">
        <v>1</v>
      </c>
      <c r="C120" s="21">
        <v>2</v>
      </c>
      <c r="D120" s="21" t="s">
        <v>393</v>
      </c>
      <c r="E120" s="22" t="s">
        <v>47</v>
      </c>
      <c r="F120" s="25">
        <v>50000</v>
      </c>
    </row>
    <row r="121" spans="1:6" ht="25.5" x14ac:dyDescent="0.25">
      <c r="A121" s="20" t="s">
        <v>394</v>
      </c>
      <c r="B121" s="23">
        <v>1</v>
      </c>
      <c r="C121" s="21">
        <v>2</v>
      </c>
      <c r="D121" s="21" t="s">
        <v>217</v>
      </c>
      <c r="E121" s="22" t="s">
        <v>55</v>
      </c>
      <c r="F121" s="25">
        <v>150000</v>
      </c>
    </row>
    <row r="122" spans="1:6" ht="51" x14ac:dyDescent="0.25">
      <c r="A122" s="20" t="s">
        <v>395</v>
      </c>
      <c r="B122" s="23">
        <v>1</v>
      </c>
      <c r="C122" s="21">
        <v>2</v>
      </c>
      <c r="D122" s="21" t="s">
        <v>219</v>
      </c>
      <c r="E122" s="22" t="s">
        <v>57</v>
      </c>
      <c r="F122" s="25">
        <v>50000</v>
      </c>
    </row>
    <row r="123" spans="1:6" ht="25.5" x14ac:dyDescent="0.25">
      <c r="A123" s="20" t="s">
        <v>396</v>
      </c>
      <c r="B123" s="23">
        <v>1</v>
      </c>
      <c r="C123" s="21">
        <v>2</v>
      </c>
      <c r="D123" s="21" t="s">
        <v>223</v>
      </c>
      <c r="E123" s="22" t="s">
        <v>67</v>
      </c>
      <c r="F123" s="25">
        <v>1041927</v>
      </c>
    </row>
    <row r="124" spans="1:6" ht="51" x14ac:dyDescent="0.25">
      <c r="A124" s="20" t="s">
        <v>397</v>
      </c>
      <c r="B124" s="23">
        <v>1</v>
      </c>
      <c r="C124" s="21">
        <v>2</v>
      </c>
      <c r="D124" s="21" t="s">
        <v>225</v>
      </c>
      <c r="E124" s="22" t="s">
        <v>77</v>
      </c>
      <c r="F124" s="25">
        <v>500000</v>
      </c>
    </row>
    <row r="125" spans="1:6" ht="102" x14ac:dyDescent="0.25">
      <c r="A125" s="20" t="s">
        <v>398</v>
      </c>
      <c r="B125" s="23">
        <v>1</v>
      </c>
      <c r="C125" s="21">
        <v>2</v>
      </c>
      <c r="D125" s="21" t="s">
        <v>352</v>
      </c>
      <c r="E125" s="22" t="s">
        <v>399</v>
      </c>
      <c r="F125" s="25">
        <v>100000</v>
      </c>
    </row>
    <row r="126" spans="1:6" ht="89.25" x14ac:dyDescent="0.25">
      <c r="A126" s="20" t="s">
        <v>400</v>
      </c>
      <c r="B126" s="23">
        <v>1</v>
      </c>
      <c r="C126" s="21">
        <v>2</v>
      </c>
      <c r="D126" s="21" t="s">
        <v>229</v>
      </c>
      <c r="E126" s="22" t="s">
        <v>83</v>
      </c>
      <c r="F126" s="25">
        <v>50000</v>
      </c>
    </row>
    <row r="127" spans="1:6" ht="76.5" x14ac:dyDescent="0.25">
      <c r="A127" s="20" t="s">
        <v>401</v>
      </c>
      <c r="B127" s="23">
        <v>1</v>
      </c>
      <c r="C127" s="21">
        <v>2</v>
      </c>
      <c r="D127" s="21" t="s">
        <v>231</v>
      </c>
      <c r="E127" s="22" t="s">
        <v>85</v>
      </c>
      <c r="F127" s="25">
        <v>50000</v>
      </c>
    </row>
    <row r="128" spans="1:6" ht="102" x14ac:dyDescent="0.25">
      <c r="A128" s="20" t="s">
        <v>402</v>
      </c>
      <c r="B128" s="23">
        <v>1</v>
      </c>
      <c r="C128" s="21">
        <v>2</v>
      </c>
      <c r="D128" s="21" t="s">
        <v>233</v>
      </c>
      <c r="E128" s="22" t="s">
        <v>403</v>
      </c>
      <c r="F128" s="25">
        <v>50000</v>
      </c>
    </row>
    <row r="129" spans="1:6" ht="63.75" x14ac:dyDescent="0.25">
      <c r="A129" s="20" t="s">
        <v>404</v>
      </c>
      <c r="B129" s="23">
        <v>1</v>
      </c>
      <c r="C129" s="21">
        <v>2</v>
      </c>
      <c r="D129" s="21" t="s">
        <v>235</v>
      </c>
      <c r="E129" s="22" t="s">
        <v>89</v>
      </c>
      <c r="F129" s="25">
        <v>100000</v>
      </c>
    </row>
    <row r="130" spans="1:6" ht="38.25" x14ac:dyDescent="0.25">
      <c r="A130" s="20" t="s">
        <v>405</v>
      </c>
      <c r="B130" s="23">
        <v>2</v>
      </c>
      <c r="C130" s="21">
        <v>2</v>
      </c>
      <c r="D130" s="21" t="s">
        <v>241</v>
      </c>
      <c r="E130" s="22" t="s">
        <v>103</v>
      </c>
      <c r="F130" s="25">
        <v>400000</v>
      </c>
    </row>
    <row r="131" spans="1:6" ht="38.25" x14ac:dyDescent="0.25">
      <c r="A131" s="20" t="s">
        <v>406</v>
      </c>
      <c r="B131" s="23">
        <v>2</v>
      </c>
      <c r="C131" s="21">
        <v>2</v>
      </c>
      <c r="D131" s="21" t="s">
        <v>245</v>
      </c>
      <c r="E131" s="22" t="s">
        <v>107</v>
      </c>
      <c r="F131" s="25">
        <v>350000</v>
      </c>
    </row>
    <row r="132" spans="1:6" ht="38.25" x14ac:dyDescent="0.25">
      <c r="A132" s="20" t="s">
        <v>407</v>
      </c>
      <c r="B132" s="23">
        <v>2</v>
      </c>
      <c r="C132" s="21">
        <v>2</v>
      </c>
      <c r="D132" s="21" t="s">
        <v>250</v>
      </c>
      <c r="E132" s="22" t="s">
        <v>324</v>
      </c>
      <c r="F132" s="25">
        <v>100000</v>
      </c>
    </row>
    <row r="133" spans="1:6" ht="51" x14ac:dyDescent="0.25">
      <c r="A133" s="20" t="s">
        <v>408</v>
      </c>
      <c r="B133" s="23">
        <v>2</v>
      </c>
      <c r="C133" s="21">
        <v>2</v>
      </c>
      <c r="D133" s="21" t="s">
        <v>326</v>
      </c>
      <c r="E133" s="22" t="s">
        <v>121</v>
      </c>
      <c r="F133" s="25">
        <v>1145000</v>
      </c>
    </row>
    <row r="134" spans="1:6" ht="38.25" x14ac:dyDescent="0.25">
      <c r="A134" s="20" t="s">
        <v>409</v>
      </c>
      <c r="B134" s="23">
        <v>2</v>
      </c>
      <c r="C134" s="21">
        <v>2</v>
      </c>
      <c r="D134" s="21" t="s">
        <v>328</v>
      </c>
      <c r="E134" s="22" t="s">
        <v>123</v>
      </c>
      <c r="F134" s="25">
        <v>50000</v>
      </c>
    </row>
    <row r="135" spans="1:6" ht="63.75" x14ac:dyDescent="0.25">
      <c r="A135" s="20" t="s">
        <v>410</v>
      </c>
      <c r="B135" s="23">
        <v>2</v>
      </c>
      <c r="C135" s="21">
        <v>2</v>
      </c>
      <c r="D135" s="21" t="s">
        <v>252</v>
      </c>
      <c r="E135" s="22" t="s">
        <v>125</v>
      </c>
      <c r="F135" s="25">
        <v>50000</v>
      </c>
    </row>
    <row r="136" spans="1:6" ht="38.25" x14ac:dyDescent="0.25">
      <c r="A136" s="20" t="s">
        <v>411</v>
      </c>
      <c r="B136" s="23">
        <v>2</v>
      </c>
      <c r="C136" s="21">
        <v>2</v>
      </c>
      <c r="D136" s="21" t="s">
        <v>369</v>
      </c>
      <c r="E136" s="22" t="s">
        <v>412</v>
      </c>
      <c r="F136" s="25">
        <v>50000</v>
      </c>
    </row>
    <row r="137" spans="1:6" ht="76.5" x14ac:dyDescent="0.25">
      <c r="A137" s="20" t="s">
        <v>413</v>
      </c>
      <c r="B137" s="23">
        <v>2</v>
      </c>
      <c r="C137" s="21">
        <v>2</v>
      </c>
      <c r="D137" s="21" t="s">
        <v>414</v>
      </c>
      <c r="E137" s="22" t="s">
        <v>131</v>
      </c>
      <c r="F137" s="25">
        <v>100000</v>
      </c>
    </row>
    <row r="138" spans="1:6" ht="51" x14ac:dyDescent="0.25">
      <c r="A138" s="20" t="s">
        <v>415</v>
      </c>
      <c r="B138" s="23">
        <v>2</v>
      </c>
      <c r="C138" s="21">
        <v>2</v>
      </c>
      <c r="D138" s="21" t="s">
        <v>256</v>
      </c>
      <c r="E138" s="22" t="s">
        <v>135</v>
      </c>
      <c r="F138" s="25">
        <v>540000</v>
      </c>
    </row>
    <row r="139" spans="1:6" ht="25.5" x14ac:dyDescent="0.25">
      <c r="A139" s="20" t="s">
        <v>416</v>
      </c>
      <c r="B139" s="23">
        <v>2</v>
      </c>
      <c r="C139" s="21">
        <v>2</v>
      </c>
      <c r="D139" s="21" t="s">
        <v>258</v>
      </c>
      <c r="E139" s="22" t="s">
        <v>137</v>
      </c>
      <c r="F139" s="25">
        <v>100000</v>
      </c>
    </row>
    <row r="140" spans="1:6" ht="51" x14ac:dyDescent="0.25">
      <c r="A140" s="20" t="s">
        <v>417</v>
      </c>
      <c r="B140" s="23">
        <v>2</v>
      </c>
      <c r="C140" s="21">
        <v>2</v>
      </c>
      <c r="D140" s="21" t="s">
        <v>260</v>
      </c>
      <c r="E140" s="22" t="s">
        <v>418</v>
      </c>
      <c r="F140" s="25">
        <v>185000</v>
      </c>
    </row>
    <row r="141" spans="1:6" ht="51" x14ac:dyDescent="0.25">
      <c r="A141" s="20" t="s">
        <v>419</v>
      </c>
      <c r="B141" s="23">
        <v>2</v>
      </c>
      <c r="C141" s="21">
        <v>2</v>
      </c>
      <c r="D141" s="21" t="s">
        <v>265</v>
      </c>
      <c r="E141" s="22" t="s">
        <v>143</v>
      </c>
      <c r="F141" s="25">
        <v>105000</v>
      </c>
    </row>
    <row r="142" spans="1:6" ht="25.5" x14ac:dyDescent="0.25">
      <c r="A142" s="20" t="s">
        <v>420</v>
      </c>
      <c r="B142" s="23">
        <v>2</v>
      </c>
      <c r="C142" s="21">
        <v>2</v>
      </c>
      <c r="D142" s="21" t="s">
        <v>267</v>
      </c>
      <c r="E142" s="22" t="s">
        <v>145</v>
      </c>
      <c r="F142" s="25">
        <v>1000000</v>
      </c>
    </row>
    <row r="143" spans="1:6" ht="38.25" x14ac:dyDescent="0.25">
      <c r="A143" s="20" t="s">
        <v>421</v>
      </c>
      <c r="B143" s="23">
        <v>2</v>
      </c>
      <c r="C143" s="21">
        <v>2</v>
      </c>
      <c r="D143" s="21" t="s">
        <v>269</v>
      </c>
      <c r="E143" s="22" t="s">
        <v>147</v>
      </c>
      <c r="F143" s="25">
        <v>400000</v>
      </c>
    </row>
    <row r="144" spans="1:6" ht="63.75" x14ac:dyDescent="0.25">
      <c r="A144" s="20" t="s">
        <v>422</v>
      </c>
      <c r="B144" s="23">
        <v>2</v>
      </c>
      <c r="C144" s="21">
        <v>2</v>
      </c>
      <c r="D144" s="21" t="s">
        <v>271</v>
      </c>
      <c r="E144" s="22" t="s">
        <v>339</v>
      </c>
      <c r="F144" s="25">
        <v>1000000</v>
      </c>
    </row>
    <row r="145" spans="1:6" ht="38.25" x14ac:dyDescent="0.25">
      <c r="A145" s="20" t="s">
        <v>423</v>
      </c>
      <c r="B145" s="23">
        <v>2</v>
      </c>
      <c r="C145" s="21">
        <v>2</v>
      </c>
      <c r="D145" s="21" t="s">
        <v>275</v>
      </c>
      <c r="E145" s="22" t="s">
        <v>153</v>
      </c>
      <c r="F145" s="25">
        <v>100000</v>
      </c>
    </row>
    <row r="146" spans="1:6" ht="51" x14ac:dyDescent="0.25">
      <c r="A146" s="20" t="s">
        <v>424</v>
      </c>
      <c r="B146" s="23">
        <v>5</v>
      </c>
      <c r="C146" s="21">
        <v>2</v>
      </c>
      <c r="D146" s="21" t="s">
        <v>198</v>
      </c>
      <c r="E146" s="22" t="s">
        <v>159</v>
      </c>
      <c r="F146" s="25">
        <v>500000</v>
      </c>
    </row>
    <row r="147" spans="1:6" ht="38.25" x14ac:dyDescent="0.25">
      <c r="A147" s="20" t="s">
        <v>425</v>
      </c>
      <c r="B147" s="23">
        <v>5</v>
      </c>
      <c r="C147" s="21">
        <v>2</v>
      </c>
      <c r="D147" s="21" t="s">
        <v>280</v>
      </c>
      <c r="E147" s="22" t="s">
        <v>161</v>
      </c>
      <c r="F147" s="25">
        <v>50000</v>
      </c>
    </row>
    <row r="148" spans="1:6" ht="38.25" x14ac:dyDescent="0.25">
      <c r="A148" s="20" t="s">
        <v>426</v>
      </c>
      <c r="B148" s="23">
        <v>5</v>
      </c>
      <c r="C148" s="21">
        <v>2</v>
      </c>
      <c r="D148" s="21" t="s">
        <v>282</v>
      </c>
      <c r="E148" s="22" t="s">
        <v>163</v>
      </c>
      <c r="F148" s="25">
        <v>200000</v>
      </c>
    </row>
    <row r="149" spans="1:6" ht="38.25" x14ac:dyDescent="0.25">
      <c r="A149" s="20" t="s">
        <v>427</v>
      </c>
      <c r="B149" s="23">
        <v>5</v>
      </c>
      <c r="C149" s="21">
        <v>2</v>
      </c>
      <c r="D149" s="21" t="s">
        <v>287</v>
      </c>
      <c r="E149" s="22" t="s">
        <v>428</v>
      </c>
      <c r="F149" s="25">
        <v>1000000</v>
      </c>
    </row>
    <row r="150" spans="1:6" ht="38.25" x14ac:dyDescent="0.25">
      <c r="A150" s="20" t="s">
        <v>429</v>
      </c>
      <c r="B150" s="23">
        <v>1</v>
      </c>
      <c r="C150" s="21">
        <v>2</v>
      </c>
      <c r="D150" s="21" t="s">
        <v>202</v>
      </c>
      <c r="E150" s="22" t="s">
        <v>203</v>
      </c>
      <c r="F150" s="25">
        <v>1550000</v>
      </c>
    </row>
    <row r="151" spans="1:6" ht="51" x14ac:dyDescent="0.25">
      <c r="A151" s="20" t="s">
        <v>430</v>
      </c>
      <c r="B151" s="23">
        <v>1</v>
      </c>
      <c r="C151" s="21">
        <v>2</v>
      </c>
      <c r="D151" s="21" t="s">
        <v>384</v>
      </c>
      <c r="E151" s="22" t="s">
        <v>21</v>
      </c>
      <c r="F151" s="25">
        <v>400000</v>
      </c>
    </row>
    <row r="152" spans="1:6" ht="38.25" x14ac:dyDescent="0.25">
      <c r="A152" s="20" t="s">
        <v>431</v>
      </c>
      <c r="B152" s="23">
        <v>1</v>
      </c>
      <c r="C152" s="21">
        <v>2</v>
      </c>
      <c r="D152" s="21" t="s">
        <v>386</v>
      </c>
      <c r="E152" s="22" t="s">
        <v>23</v>
      </c>
      <c r="F152" s="25">
        <v>250000</v>
      </c>
    </row>
    <row r="153" spans="1:6" ht="38.25" x14ac:dyDescent="0.25">
      <c r="A153" s="20" t="s">
        <v>432</v>
      </c>
      <c r="B153" s="23">
        <v>1</v>
      </c>
      <c r="C153" s="21">
        <v>2</v>
      </c>
      <c r="D153" s="21" t="s">
        <v>311</v>
      </c>
      <c r="E153" s="22" t="s">
        <v>433</v>
      </c>
      <c r="F153" s="25">
        <v>3701591</v>
      </c>
    </row>
    <row r="154" spans="1:6" ht="25.5" x14ac:dyDescent="0.25">
      <c r="A154" s="20" t="s">
        <v>434</v>
      </c>
      <c r="B154" s="23">
        <v>1</v>
      </c>
      <c r="C154" s="21">
        <v>2</v>
      </c>
      <c r="D154" s="21" t="s">
        <v>209</v>
      </c>
      <c r="E154" s="22" t="s">
        <v>33</v>
      </c>
      <c r="F154" s="25">
        <v>1000000</v>
      </c>
    </row>
    <row r="155" spans="1:6" ht="25.5" x14ac:dyDescent="0.25">
      <c r="A155" s="20" t="s">
        <v>435</v>
      </c>
      <c r="B155" s="23">
        <v>1</v>
      </c>
      <c r="C155" s="21">
        <v>2</v>
      </c>
      <c r="D155" s="21" t="s">
        <v>217</v>
      </c>
      <c r="E155" s="22" t="s">
        <v>55</v>
      </c>
      <c r="F155" s="25">
        <v>1000000</v>
      </c>
    </row>
    <row r="156" spans="1:6" ht="51" x14ac:dyDescent="0.25">
      <c r="A156" s="20" t="s">
        <v>436</v>
      </c>
      <c r="B156" s="23">
        <v>1</v>
      </c>
      <c r="C156" s="21">
        <v>2</v>
      </c>
      <c r="D156" s="21" t="s">
        <v>219</v>
      </c>
      <c r="E156" s="22" t="s">
        <v>57</v>
      </c>
      <c r="F156" s="25">
        <v>450000</v>
      </c>
    </row>
    <row r="157" spans="1:6" ht="25.5" x14ac:dyDescent="0.25">
      <c r="A157" s="20" t="s">
        <v>437</v>
      </c>
      <c r="B157" s="23">
        <v>1</v>
      </c>
      <c r="C157" s="21">
        <v>2</v>
      </c>
      <c r="D157" s="21" t="s">
        <v>223</v>
      </c>
      <c r="E157" s="22" t="s">
        <v>67</v>
      </c>
      <c r="F157" s="25">
        <v>1862347</v>
      </c>
    </row>
    <row r="158" spans="1:6" ht="102" x14ac:dyDescent="0.25">
      <c r="A158" s="20" t="s">
        <v>438</v>
      </c>
      <c r="B158" s="23">
        <v>1</v>
      </c>
      <c r="C158" s="21">
        <v>2</v>
      </c>
      <c r="D158" s="21" t="s">
        <v>352</v>
      </c>
      <c r="E158" s="22" t="s">
        <v>439</v>
      </c>
      <c r="F158" s="25">
        <v>550000</v>
      </c>
    </row>
    <row r="159" spans="1:6" ht="89.25" x14ac:dyDescent="0.25">
      <c r="A159" s="20" t="s">
        <v>440</v>
      </c>
      <c r="B159" s="23">
        <v>1</v>
      </c>
      <c r="C159" s="21">
        <v>2</v>
      </c>
      <c r="D159" s="21" t="s">
        <v>227</v>
      </c>
      <c r="E159" s="22" t="s">
        <v>441</v>
      </c>
      <c r="F159" s="25">
        <v>842732</v>
      </c>
    </row>
    <row r="160" spans="1:6" ht="89.25" x14ac:dyDescent="0.25">
      <c r="A160" s="20" t="s">
        <v>442</v>
      </c>
      <c r="B160" s="23">
        <v>1</v>
      </c>
      <c r="C160" s="21">
        <v>2</v>
      </c>
      <c r="D160" s="21" t="s">
        <v>229</v>
      </c>
      <c r="E160" s="22" t="s">
        <v>443</v>
      </c>
      <c r="F160" s="25">
        <v>100000</v>
      </c>
    </row>
    <row r="161" spans="1:6" ht="25.5" x14ac:dyDescent="0.25">
      <c r="A161" s="20" t="s">
        <v>444</v>
      </c>
      <c r="B161" s="23">
        <v>1</v>
      </c>
      <c r="C161" s="21">
        <v>2</v>
      </c>
      <c r="D161" s="21" t="s">
        <v>237</v>
      </c>
      <c r="E161" s="22" t="s">
        <v>93</v>
      </c>
      <c r="F161" s="25">
        <v>100000</v>
      </c>
    </row>
    <row r="162" spans="1:6" ht="51" x14ac:dyDescent="0.25">
      <c r="A162" s="20" t="s">
        <v>445</v>
      </c>
      <c r="B162" s="23">
        <v>1</v>
      </c>
      <c r="C162" s="21">
        <v>2</v>
      </c>
      <c r="D162" s="21" t="s">
        <v>239</v>
      </c>
      <c r="E162" s="22" t="s">
        <v>97</v>
      </c>
      <c r="F162" s="25">
        <v>50000</v>
      </c>
    </row>
    <row r="163" spans="1:6" ht="38.25" x14ac:dyDescent="0.25">
      <c r="A163" s="20" t="s">
        <v>446</v>
      </c>
      <c r="B163" s="23">
        <v>2</v>
      </c>
      <c r="C163" s="21">
        <v>2</v>
      </c>
      <c r="D163" s="21" t="s">
        <v>241</v>
      </c>
      <c r="E163" s="22" t="s">
        <v>103</v>
      </c>
      <c r="F163" s="25">
        <v>1500000</v>
      </c>
    </row>
    <row r="164" spans="1:6" ht="51" x14ac:dyDescent="0.25">
      <c r="A164" s="20" t="s">
        <v>447</v>
      </c>
      <c r="B164" s="23">
        <v>2</v>
      </c>
      <c r="C164" s="21">
        <v>2</v>
      </c>
      <c r="D164" s="21" t="s">
        <v>243</v>
      </c>
      <c r="E164" s="22" t="s">
        <v>105</v>
      </c>
      <c r="F164" s="25">
        <v>150000</v>
      </c>
    </row>
    <row r="165" spans="1:6" ht="38.25" x14ac:dyDescent="0.25">
      <c r="A165" s="20" t="s">
        <v>448</v>
      </c>
      <c r="B165" s="23">
        <v>2</v>
      </c>
      <c r="C165" s="21">
        <v>2</v>
      </c>
      <c r="D165" s="21" t="s">
        <v>245</v>
      </c>
      <c r="E165" s="22" t="s">
        <v>107</v>
      </c>
      <c r="F165" s="25">
        <v>50000</v>
      </c>
    </row>
    <row r="166" spans="1:6" ht="38.25" x14ac:dyDescent="0.25">
      <c r="A166" s="20" t="s">
        <v>449</v>
      </c>
      <c r="B166" s="23">
        <v>2</v>
      </c>
      <c r="C166" s="21">
        <v>2</v>
      </c>
      <c r="D166" s="21" t="s">
        <v>247</v>
      </c>
      <c r="E166" s="22" t="s">
        <v>109</v>
      </c>
      <c r="F166" s="25">
        <v>150000</v>
      </c>
    </row>
    <row r="167" spans="1:6" ht="38.25" x14ac:dyDescent="0.25">
      <c r="A167" s="20" t="s">
        <v>450</v>
      </c>
      <c r="B167" s="23">
        <v>2</v>
      </c>
      <c r="C167" s="21">
        <v>2</v>
      </c>
      <c r="D167" s="21" t="s">
        <v>250</v>
      </c>
      <c r="E167" s="22" t="s">
        <v>324</v>
      </c>
      <c r="F167" s="25">
        <v>150000</v>
      </c>
    </row>
    <row r="168" spans="1:6" ht="51" x14ac:dyDescent="0.25">
      <c r="A168" s="20" t="s">
        <v>451</v>
      </c>
      <c r="B168" s="23">
        <v>2</v>
      </c>
      <c r="C168" s="21">
        <v>2</v>
      </c>
      <c r="D168" s="21" t="s">
        <v>326</v>
      </c>
      <c r="E168" s="22" t="s">
        <v>452</v>
      </c>
      <c r="F168" s="25">
        <v>50000</v>
      </c>
    </row>
    <row r="169" spans="1:6" ht="38.25" x14ac:dyDescent="0.25">
      <c r="A169" s="20" t="s">
        <v>453</v>
      </c>
      <c r="B169" s="23">
        <v>2</v>
      </c>
      <c r="C169" s="21">
        <v>2</v>
      </c>
      <c r="D169" s="21" t="s">
        <v>328</v>
      </c>
      <c r="E169" s="22" t="s">
        <v>123</v>
      </c>
      <c r="F169" s="25">
        <v>50000</v>
      </c>
    </row>
    <row r="170" spans="1:6" ht="76.5" x14ac:dyDescent="0.25">
      <c r="A170" s="20" t="s">
        <v>454</v>
      </c>
      <c r="B170" s="23">
        <v>2</v>
      </c>
      <c r="C170" s="21">
        <v>2</v>
      </c>
      <c r="D170" s="21" t="s">
        <v>252</v>
      </c>
      <c r="E170" s="22" t="s">
        <v>455</v>
      </c>
      <c r="F170" s="25">
        <v>100000</v>
      </c>
    </row>
    <row r="171" spans="1:6" ht="38.25" x14ac:dyDescent="0.25">
      <c r="A171" s="20" t="s">
        <v>456</v>
      </c>
      <c r="B171" s="23">
        <v>2</v>
      </c>
      <c r="C171" s="21">
        <v>2</v>
      </c>
      <c r="D171" s="21" t="s">
        <v>369</v>
      </c>
      <c r="E171" s="22" t="s">
        <v>412</v>
      </c>
      <c r="F171" s="25">
        <v>50000</v>
      </c>
    </row>
    <row r="172" spans="1:6" ht="51" x14ac:dyDescent="0.25">
      <c r="A172" s="20" t="s">
        <v>457</v>
      </c>
      <c r="B172" s="23">
        <v>2</v>
      </c>
      <c r="C172" s="21">
        <v>2</v>
      </c>
      <c r="D172" s="21" t="s">
        <v>256</v>
      </c>
      <c r="E172" s="22" t="s">
        <v>135</v>
      </c>
      <c r="F172" s="25">
        <v>5750000</v>
      </c>
    </row>
    <row r="173" spans="1:6" ht="25.5" x14ac:dyDescent="0.25">
      <c r="A173" s="20" t="s">
        <v>458</v>
      </c>
      <c r="B173" s="23">
        <v>2</v>
      </c>
      <c r="C173" s="21">
        <v>2</v>
      </c>
      <c r="D173" s="21" t="s">
        <v>258</v>
      </c>
      <c r="E173" s="22" t="s">
        <v>137</v>
      </c>
      <c r="F173" s="25">
        <v>6000000</v>
      </c>
    </row>
    <row r="174" spans="1:6" ht="51" x14ac:dyDescent="0.25">
      <c r="A174" s="20" t="s">
        <v>459</v>
      </c>
      <c r="B174" s="23">
        <v>2</v>
      </c>
      <c r="C174" s="21">
        <v>2</v>
      </c>
      <c r="D174" s="21" t="s">
        <v>260</v>
      </c>
      <c r="E174" s="22" t="s">
        <v>334</v>
      </c>
      <c r="F174" s="25">
        <v>15000</v>
      </c>
    </row>
    <row r="175" spans="1:6" ht="25.5" x14ac:dyDescent="0.25">
      <c r="A175" s="20" t="s">
        <v>460</v>
      </c>
      <c r="B175" s="23">
        <v>2</v>
      </c>
      <c r="C175" s="21">
        <v>2</v>
      </c>
      <c r="D175" s="21" t="s">
        <v>267</v>
      </c>
      <c r="E175" s="22" t="s">
        <v>145</v>
      </c>
      <c r="F175" s="25">
        <v>3500000</v>
      </c>
    </row>
    <row r="176" spans="1:6" ht="38.25" x14ac:dyDescent="0.25">
      <c r="A176" s="20" t="s">
        <v>461</v>
      </c>
      <c r="B176" s="23">
        <v>2</v>
      </c>
      <c r="C176" s="21">
        <v>2</v>
      </c>
      <c r="D176" s="21" t="s">
        <v>269</v>
      </c>
      <c r="E176" s="22" t="s">
        <v>147</v>
      </c>
      <c r="F176" s="25">
        <v>500000</v>
      </c>
    </row>
    <row r="177" spans="1:6" ht="63.75" x14ac:dyDescent="0.25">
      <c r="A177" s="20" t="s">
        <v>462</v>
      </c>
      <c r="B177" s="23">
        <v>2</v>
      </c>
      <c r="C177" s="21">
        <v>2</v>
      </c>
      <c r="D177" s="21" t="s">
        <v>271</v>
      </c>
      <c r="E177" s="22" t="s">
        <v>463</v>
      </c>
      <c r="F177" s="25">
        <v>200000</v>
      </c>
    </row>
    <row r="178" spans="1:6" ht="38.25" x14ac:dyDescent="0.25">
      <c r="A178" s="20" t="s">
        <v>464</v>
      </c>
      <c r="B178" s="23">
        <v>5</v>
      </c>
      <c r="C178" s="21">
        <v>2</v>
      </c>
      <c r="D178" s="21" t="s">
        <v>280</v>
      </c>
      <c r="E178" s="22" t="s">
        <v>161</v>
      </c>
      <c r="F178" s="25">
        <v>200000</v>
      </c>
    </row>
    <row r="179" spans="1:6" ht="38.25" x14ac:dyDescent="0.25">
      <c r="A179" s="20" t="s">
        <v>465</v>
      </c>
      <c r="B179" s="23">
        <v>5</v>
      </c>
      <c r="C179" s="21">
        <v>2</v>
      </c>
      <c r="D179" s="21" t="s">
        <v>287</v>
      </c>
      <c r="E179" s="22" t="s">
        <v>428</v>
      </c>
      <c r="F179" s="25">
        <v>300000</v>
      </c>
    </row>
    <row r="180" spans="1:6" ht="51" x14ac:dyDescent="0.25">
      <c r="A180" s="20" t="s">
        <v>466</v>
      </c>
      <c r="B180" s="23">
        <v>1</v>
      </c>
      <c r="C180" s="21">
        <v>2</v>
      </c>
      <c r="D180" s="21" t="s">
        <v>200</v>
      </c>
      <c r="E180" s="22" t="s">
        <v>11</v>
      </c>
      <c r="F180" s="25">
        <v>150000</v>
      </c>
    </row>
    <row r="181" spans="1:6" ht="51" x14ac:dyDescent="0.25">
      <c r="A181" s="20" t="s">
        <v>467</v>
      </c>
      <c r="B181" s="23">
        <v>1</v>
      </c>
      <c r="C181" s="21">
        <v>2</v>
      </c>
      <c r="D181" s="21" t="s">
        <v>343</v>
      </c>
      <c r="E181" s="22" t="s">
        <v>13</v>
      </c>
      <c r="F181" s="25">
        <v>260000</v>
      </c>
    </row>
    <row r="182" spans="1:6" ht="38.25" x14ac:dyDescent="0.25">
      <c r="A182" s="26" t="s">
        <v>468</v>
      </c>
      <c r="B182" s="23">
        <v>1</v>
      </c>
      <c r="C182" s="21">
        <v>2</v>
      </c>
      <c r="D182" s="21" t="s">
        <v>202</v>
      </c>
      <c r="E182" s="22" t="s">
        <v>203</v>
      </c>
      <c r="F182" s="25">
        <v>460000</v>
      </c>
    </row>
    <row r="183" spans="1:6" x14ac:dyDescent="0.25">
      <c r="A183" s="26" t="s">
        <v>469</v>
      </c>
      <c r="B183" s="23">
        <v>1</v>
      </c>
      <c r="C183" s="21">
        <v>2</v>
      </c>
      <c r="D183" s="21" t="s">
        <v>205</v>
      </c>
      <c r="E183" s="26" t="s">
        <v>470</v>
      </c>
      <c r="F183" s="25">
        <v>240000</v>
      </c>
    </row>
    <row r="184" spans="1:6" ht="25.5" x14ac:dyDescent="0.25">
      <c r="A184" s="20" t="s">
        <v>471</v>
      </c>
      <c r="B184" s="23">
        <v>1</v>
      </c>
      <c r="C184" s="21">
        <v>2</v>
      </c>
      <c r="D184" s="21" t="s">
        <v>209</v>
      </c>
      <c r="E184" s="22" t="s">
        <v>33</v>
      </c>
      <c r="F184" s="25">
        <v>450000</v>
      </c>
    </row>
    <row r="185" spans="1:6" ht="25.5" x14ac:dyDescent="0.25">
      <c r="A185" s="20" t="s">
        <v>472</v>
      </c>
      <c r="B185" s="23">
        <v>1</v>
      </c>
      <c r="C185" s="21">
        <v>2</v>
      </c>
      <c r="D185" s="21" t="s">
        <v>473</v>
      </c>
      <c r="E185" s="22" t="s">
        <v>35</v>
      </c>
      <c r="F185" s="25">
        <v>250000</v>
      </c>
    </row>
    <row r="186" spans="1:6" ht="38.25" x14ac:dyDescent="0.25">
      <c r="A186" s="20" t="s">
        <v>474</v>
      </c>
      <c r="B186" s="23">
        <v>1</v>
      </c>
      <c r="C186" s="21">
        <v>2</v>
      </c>
      <c r="D186" s="21" t="s">
        <v>391</v>
      </c>
      <c r="E186" s="22" t="s">
        <v>37</v>
      </c>
      <c r="F186" s="25">
        <v>100000</v>
      </c>
    </row>
    <row r="187" spans="1:6" ht="51" x14ac:dyDescent="0.25">
      <c r="A187" s="20" t="s">
        <v>475</v>
      </c>
      <c r="B187" s="23">
        <v>1</v>
      </c>
      <c r="C187" s="21">
        <v>2</v>
      </c>
      <c r="D187" s="21" t="s">
        <v>476</v>
      </c>
      <c r="E187" s="22" t="s">
        <v>477</v>
      </c>
      <c r="F187" s="25">
        <v>5988444</v>
      </c>
    </row>
    <row r="188" spans="1:6" ht="25.5" x14ac:dyDescent="0.25">
      <c r="A188" s="20" t="s">
        <v>478</v>
      </c>
      <c r="B188" s="23">
        <v>1</v>
      </c>
      <c r="C188" s="21">
        <v>2</v>
      </c>
      <c r="D188" s="21" t="s">
        <v>217</v>
      </c>
      <c r="E188" s="22" t="s">
        <v>55</v>
      </c>
      <c r="F188" s="25">
        <v>60000</v>
      </c>
    </row>
    <row r="189" spans="1:6" ht="38.25" x14ac:dyDescent="0.25">
      <c r="A189" s="20" t="s">
        <v>479</v>
      </c>
      <c r="B189" s="23">
        <v>1</v>
      </c>
      <c r="C189" s="21">
        <v>2</v>
      </c>
      <c r="D189" s="21" t="s">
        <v>221</v>
      </c>
      <c r="E189" s="22" t="s">
        <v>61</v>
      </c>
      <c r="F189" s="25">
        <v>50000</v>
      </c>
    </row>
    <row r="190" spans="1:6" ht="25.5" x14ac:dyDescent="0.25">
      <c r="A190" s="20" t="s">
        <v>480</v>
      </c>
      <c r="B190" s="23">
        <v>1</v>
      </c>
      <c r="C190" s="21">
        <v>2</v>
      </c>
      <c r="D190" s="21" t="s">
        <v>223</v>
      </c>
      <c r="E190" s="22" t="s">
        <v>67</v>
      </c>
      <c r="F190" s="25">
        <v>1004989</v>
      </c>
    </row>
    <row r="191" spans="1:6" ht="51" x14ac:dyDescent="0.25">
      <c r="A191" s="20" t="s">
        <v>481</v>
      </c>
      <c r="B191" s="23">
        <v>2</v>
      </c>
      <c r="C191" s="21">
        <v>2</v>
      </c>
      <c r="D191" s="21" t="s">
        <v>243</v>
      </c>
      <c r="E191" s="22" t="s">
        <v>105</v>
      </c>
      <c r="F191" s="25">
        <v>2303400</v>
      </c>
    </row>
    <row r="192" spans="1:6" ht="38.25" x14ac:dyDescent="0.25">
      <c r="A192" s="20" t="s">
        <v>482</v>
      </c>
      <c r="B192" s="23">
        <v>2</v>
      </c>
      <c r="C192" s="21">
        <v>2</v>
      </c>
      <c r="D192" s="21" t="s">
        <v>245</v>
      </c>
      <c r="E192" s="22" t="s">
        <v>107</v>
      </c>
      <c r="F192" s="25">
        <v>230000</v>
      </c>
    </row>
    <row r="193" spans="1:6" ht="25.5" x14ac:dyDescent="0.25">
      <c r="A193" s="20" t="s">
        <v>483</v>
      </c>
      <c r="B193" s="23">
        <v>2</v>
      </c>
      <c r="C193" s="21">
        <v>2</v>
      </c>
      <c r="D193" s="21" t="s">
        <v>484</v>
      </c>
      <c r="E193" s="22" t="s">
        <v>115</v>
      </c>
      <c r="F193" s="25">
        <v>34723920</v>
      </c>
    </row>
    <row r="194" spans="1:6" ht="51" x14ac:dyDescent="0.25">
      <c r="A194" s="20" t="s">
        <v>485</v>
      </c>
      <c r="B194" s="23">
        <v>2</v>
      </c>
      <c r="C194" s="21">
        <v>2</v>
      </c>
      <c r="D194" s="21" t="s">
        <v>260</v>
      </c>
      <c r="E194" s="22" t="s">
        <v>418</v>
      </c>
      <c r="F194" s="25">
        <v>304084</v>
      </c>
    </row>
    <row r="195" spans="1:6" ht="51" x14ac:dyDescent="0.25">
      <c r="A195" s="20" t="s">
        <v>486</v>
      </c>
      <c r="B195" s="23">
        <v>2</v>
      </c>
      <c r="C195" s="21">
        <v>2</v>
      </c>
      <c r="D195" s="21" t="s">
        <v>265</v>
      </c>
      <c r="E195" s="22" t="s">
        <v>143</v>
      </c>
      <c r="F195" s="25">
        <v>697235</v>
      </c>
    </row>
    <row r="196" spans="1:6" ht="25.5" x14ac:dyDescent="0.25">
      <c r="A196" s="20" t="s">
        <v>487</v>
      </c>
      <c r="B196" s="23">
        <v>2</v>
      </c>
      <c r="C196" s="21">
        <v>2</v>
      </c>
      <c r="D196" s="21" t="s">
        <v>267</v>
      </c>
      <c r="E196" s="22" t="s">
        <v>145</v>
      </c>
      <c r="F196" s="25">
        <v>1414800</v>
      </c>
    </row>
    <row r="197" spans="1:6" ht="38.25" x14ac:dyDescent="0.25">
      <c r="A197" s="20" t="s">
        <v>488</v>
      </c>
      <c r="B197" s="23">
        <v>2</v>
      </c>
      <c r="C197" s="21">
        <v>2</v>
      </c>
      <c r="D197" s="21" t="s">
        <v>269</v>
      </c>
      <c r="E197" s="22" t="s">
        <v>147</v>
      </c>
      <c r="F197" s="25">
        <v>1597420</v>
      </c>
    </row>
    <row r="198" spans="1:6" ht="38.25" x14ac:dyDescent="0.25">
      <c r="A198" s="20" t="s">
        <v>489</v>
      </c>
      <c r="B198" s="23">
        <v>5</v>
      </c>
      <c r="C198" s="21">
        <v>2</v>
      </c>
      <c r="D198" s="21" t="s">
        <v>280</v>
      </c>
      <c r="E198" s="22" t="s">
        <v>161</v>
      </c>
      <c r="F198" s="25">
        <v>20000</v>
      </c>
    </row>
    <row r="199" spans="1:6" ht="38.25" x14ac:dyDescent="0.25">
      <c r="A199" s="20" t="s">
        <v>490</v>
      </c>
      <c r="B199" s="23">
        <v>5</v>
      </c>
      <c r="C199" s="21">
        <v>2</v>
      </c>
      <c r="D199" s="21" t="s">
        <v>282</v>
      </c>
      <c r="E199" s="22" t="s">
        <v>163</v>
      </c>
      <c r="F199" s="25">
        <v>10000</v>
      </c>
    </row>
    <row r="200" spans="1:6" ht="38.25" x14ac:dyDescent="0.25">
      <c r="A200" s="20" t="s">
        <v>491</v>
      </c>
      <c r="B200" s="23">
        <v>5</v>
      </c>
      <c r="C200" s="21">
        <v>2</v>
      </c>
      <c r="D200" s="21" t="s">
        <v>308</v>
      </c>
      <c r="E200" s="22" t="s">
        <v>165</v>
      </c>
      <c r="F200" s="25">
        <v>348691</v>
      </c>
    </row>
    <row r="201" spans="1:6" ht="38.25" x14ac:dyDescent="0.25">
      <c r="A201" s="20" t="s">
        <v>492</v>
      </c>
      <c r="B201" s="23">
        <v>5</v>
      </c>
      <c r="C201" s="21">
        <v>2</v>
      </c>
      <c r="D201" s="21" t="s">
        <v>287</v>
      </c>
      <c r="E201" s="22" t="s">
        <v>428</v>
      </c>
      <c r="F201" s="25">
        <v>120000</v>
      </c>
    </row>
    <row r="202" spans="1:6" ht="25.5" x14ac:dyDescent="0.25">
      <c r="A202" s="20" t="s">
        <v>493</v>
      </c>
      <c r="B202" s="23">
        <v>1</v>
      </c>
      <c r="C202" s="21">
        <v>2</v>
      </c>
      <c r="D202" s="21" t="s">
        <v>209</v>
      </c>
      <c r="E202" s="22" t="s">
        <v>33</v>
      </c>
      <c r="F202" s="25">
        <v>250000</v>
      </c>
    </row>
    <row r="203" spans="1:6" ht="25.5" x14ac:dyDescent="0.25">
      <c r="A203" s="20" t="s">
        <v>494</v>
      </c>
      <c r="B203" s="23">
        <v>1</v>
      </c>
      <c r="C203" s="21">
        <v>2</v>
      </c>
      <c r="D203" s="21" t="s">
        <v>473</v>
      </c>
      <c r="E203" s="22" t="s">
        <v>35</v>
      </c>
      <c r="F203" s="25">
        <v>250000</v>
      </c>
    </row>
    <row r="204" spans="1:6" ht="63.75" x14ac:dyDescent="0.25">
      <c r="A204" s="20" t="s">
        <v>495</v>
      </c>
      <c r="B204" s="23">
        <v>1</v>
      </c>
      <c r="C204" s="21">
        <v>2</v>
      </c>
      <c r="D204" s="21" t="s">
        <v>213</v>
      </c>
      <c r="E204" s="22" t="s">
        <v>41</v>
      </c>
      <c r="F204" s="25">
        <v>1428215</v>
      </c>
    </row>
    <row r="205" spans="1:6" ht="25.5" x14ac:dyDescent="0.25">
      <c r="A205" s="20" t="s">
        <v>496</v>
      </c>
      <c r="B205" s="23">
        <v>1</v>
      </c>
      <c r="C205" s="21">
        <v>2</v>
      </c>
      <c r="D205" s="21" t="s">
        <v>223</v>
      </c>
      <c r="E205" s="22" t="s">
        <v>67</v>
      </c>
      <c r="F205" s="25">
        <v>1262271</v>
      </c>
    </row>
    <row r="206" spans="1:6" ht="25.5" x14ac:dyDescent="0.25">
      <c r="A206" s="20" t="s">
        <v>497</v>
      </c>
      <c r="B206" s="23">
        <v>1</v>
      </c>
      <c r="C206" s="21">
        <v>2</v>
      </c>
      <c r="D206" s="21" t="s">
        <v>498</v>
      </c>
      <c r="E206" s="26" t="s">
        <v>499</v>
      </c>
      <c r="F206" s="25">
        <v>1000000</v>
      </c>
    </row>
    <row r="207" spans="1:6" ht="38.25" x14ac:dyDescent="0.25">
      <c r="A207" s="20" t="s">
        <v>500</v>
      </c>
      <c r="B207" s="23">
        <v>1</v>
      </c>
      <c r="C207" s="21">
        <v>2</v>
      </c>
      <c r="D207" s="21" t="s">
        <v>297</v>
      </c>
      <c r="E207" s="22" t="s">
        <v>71</v>
      </c>
      <c r="F207" s="25">
        <v>300000</v>
      </c>
    </row>
    <row r="208" spans="1:6" ht="76.5" x14ac:dyDescent="0.25">
      <c r="A208" s="20" t="s">
        <v>501</v>
      </c>
      <c r="B208" s="23">
        <v>1</v>
      </c>
      <c r="C208" s="21">
        <v>2</v>
      </c>
      <c r="D208" s="21" t="s">
        <v>227</v>
      </c>
      <c r="E208" s="22" t="s">
        <v>81</v>
      </c>
      <c r="F208" s="25">
        <v>200000</v>
      </c>
    </row>
    <row r="209" spans="1:6" ht="89.25" x14ac:dyDescent="0.25">
      <c r="A209" s="20" t="s">
        <v>502</v>
      </c>
      <c r="B209" s="23">
        <v>1</v>
      </c>
      <c r="C209" s="21">
        <v>2</v>
      </c>
      <c r="D209" s="21" t="s">
        <v>229</v>
      </c>
      <c r="E209" s="22" t="s">
        <v>83</v>
      </c>
      <c r="F209" s="25">
        <v>200000</v>
      </c>
    </row>
    <row r="210" spans="1:6" ht="102" x14ac:dyDescent="0.25">
      <c r="A210" s="20" t="s">
        <v>503</v>
      </c>
      <c r="B210" s="23">
        <v>1</v>
      </c>
      <c r="C210" s="21">
        <v>2</v>
      </c>
      <c r="D210" s="21" t="s">
        <v>233</v>
      </c>
      <c r="E210" s="22" t="s">
        <v>403</v>
      </c>
      <c r="F210" s="25">
        <v>100000</v>
      </c>
    </row>
    <row r="211" spans="1:6" ht="25.5" x14ac:dyDescent="0.25">
      <c r="A211" s="20" t="s">
        <v>504</v>
      </c>
      <c r="B211" s="23">
        <v>1</v>
      </c>
      <c r="C211" s="21">
        <v>2</v>
      </c>
      <c r="D211" s="21" t="s">
        <v>237</v>
      </c>
      <c r="E211" s="22" t="s">
        <v>93</v>
      </c>
      <c r="F211" s="25">
        <v>150000</v>
      </c>
    </row>
    <row r="212" spans="1:6" ht="38.25" x14ac:dyDescent="0.25">
      <c r="A212" s="20" t="s">
        <v>505</v>
      </c>
      <c r="B212" s="23">
        <v>2</v>
      </c>
      <c r="C212" s="21">
        <v>2</v>
      </c>
      <c r="D212" s="21" t="s">
        <v>241</v>
      </c>
      <c r="E212" s="22" t="s">
        <v>103</v>
      </c>
      <c r="F212" s="25">
        <v>300000</v>
      </c>
    </row>
    <row r="213" spans="1:6" ht="51" x14ac:dyDescent="0.25">
      <c r="A213" s="20" t="s">
        <v>506</v>
      </c>
      <c r="B213" s="23">
        <v>2</v>
      </c>
      <c r="C213" s="21">
        <v>2</v>
      </c>
      <c r="D213" s="21" t="s">
        <v>243</v>
      </c>
      <c r="E213" s="22" t="s">
        <v>105</v>
      </c>
      <c r="F213" s="25">
        <v>200000</v>
      </c>
    </row>
    <row r="214" spans="1:6" ht="38.25" x14ac:dyDescent="0.25">
      <c r="A214" s="20" t="s">
        <v>507</v>
      </c>
      <c r="B214" s="23">
        <v>2</v>
      </c>
      <c r="C214" s="21">
        <v>2</v>
      </c>
      <c r="D214" s="21" t="s">
        <v>245</v>
      </c>
      <c r="E214" s="22" t="s">
        <v>107</v>
      </c>
      <c r="F214" s="25">
        <v>1237250</v>
      </c>
    </row>
    <row r="215" spans="1:6" ht="38.25" x14ac:dyDescent="0.25">
      <c r="A215" s="20" t="s">
        <v>508</v>
      </c>
      <c r="B215" s="23">
        <v>2</v>
      </c>
      <c r="C215" s="21">
        <v>2</v>
      </c>
      <c r="D215" s="21" t="s">
        <v>250</v>
      </c>
      <c r="E215" s="22" t="s">
        <v>324</v>
      </c>
      <c r="F215" s="25">
        <v>300000</v>
      </c>
    </row>
    <row r="216" spans="1:6" ht="51" x14ac:dyDescent="0.25">
      <c r="A216" s="20" t="s">
        <v>509</v>
      </c>
      <c r="B216" s="23">
        <v>2</v>
      </c>
      <c r="C216" s="21">
        <v>2</v>
      </c>
      <c r="D216" s="21" t="s">
        <v>326</v>
      </c>
      <c r="E216" s="22" t="s">
        <v>121</v>
      </c>
      <c r="F216" s="25">
        <v>100000</v>
      </c>
    </row>
    <row r="217" spans="1:6" ht="63.75" x14ac:dyDescent="0.25">
      <c r="A217" s="20" t="s">
        <v>510</v>
      </c>
      <c r="B217" s="23">
        <v>2</v>
      </c>
      <c r="C217" s="21">
        <v>2</v>
      </c>
      <c r="D217" s="21" t="s">
        <v>252</v>
      </c>
      <c r="E217" s="22" t="s">
        <v>511</v>
      </c>
      <c r="F217" s="25">
        <v>100000</v>
      </c>
    </row>
    <row r="218" spans="1:6" ht="51" x14ac:dyDescent="0.25">
      <c r="A218" s="20" t="s">
        <v>512</v>
      </c>
      <c r="B218" s="23">
        <v>2</v>
      </c>
      <c r="C218" s="21">
        <v>2</v>
      </c>
      <c r="D218" s="21" t="s">
        <v>256</v>
      </c>
      <c r="E218" s="22" t="s">
        <v>135</v>
      </c>
      <c r="F218" s="25">
        <v>50000</v>
      </c>
    </row>
    <row r="219" spans="1:6" ht="25.5" x14ac:dyDescent="0.25">
      <c r="A219" s="20" t="s">
        <v>513</v>
      </c>
      <c r="B219" s="23">
        <v>2</v>
      </c>
      <c r="C219" s="21">
        <v>2</v>
      </c>
      <c r="D219" s="21" t="s">
        <v>258</v>
      </c>
      <c r="E219" s="22" t="s">
        <v>137</v>
      </c>
      <c r="F219" s="25">
        <v>100000</v>
      </c>
    </row>
    <row r="220" spans="1:6" ht="51" x14ac:dyDescent="0.25">
      <c r="A220" s="20" t="s">
        <v>514</v>
      </c>
      <c r="B220" s="23">
        <v>2</v>
      </c>
      <c r="C220" s="21">
        <v>2</v>
      </c>
      <c r="D220" s="21" t="s">
        <v>260</v>
      </c>
      <c r="E220" s="22" t="s">
        <v>418</v>
      </c>
      <c r="F220" s="25">
        <v>80000</v>
      </c>
    </row>
    <row r="221" spans="1:6" ht="51" x14ac:dyDescent="0.25">
      <c r="A221" s="20" t="s">
        <v>515</v>
      </c>
      <c r="B221" s="23">
        <v>2</v>
      </c>
      <c r="C221" s="21">
        <v>2</v>
      </c>
      <c r="D221" s="21" t="s">
        <v>265</v>
      </c>
      <c r="E221" s="22" t="s">
        <v>143</v>
      </c>
      <c r="F221" s="25">
        <v>1500000</v>
      </c>
    </row>
    <row r="222" spans="1:6" ht="25.5" x14ac:dyDescent="0.25">
      <c r="A222" s="20" t="s">
        <v>516</v>
      </c>
      <c r="B222" s="23">
        <v>2</v>
      </c>
      <c r="C222" s="21">
        <v>2</v>
      </c>
      <c r="D222" s="21" t="s">
        <v>267</v>
      </c>
      <c r="E222" s="22" t="s">
        <v>145</v>
      </c>
      <c r="F222" s="25">
        <v>2399998</v>
      </c>
    </row>
    <row r="223" spans="1:6" ht="63.75" x14ac:dyDescent="0.25">
      <c r="A223" s="20" t="s">
        <v>517</v>
      </c>
      <c r="B223" s="23">
        <v>2</v>
      </c>
      <c r="C223" s="21">
        <v>2</v>
      </c>
      <c r="D223" s="21" t="s">
        <v>271</v>
      </c>
      <c r="E223" s="22" t="s">
        <v>339</v>
      </c>
      <c r="F223" s="25">
        <v>750000</v>
      </c>
    </row>
    <row r="224" spans="1:6" ht="38.25" x14ac:dyDescent="0.25">
      <c r="A224" s="20" t="s">
        <v>518</v>
      </c>
      <c r="B224" s="23">
        <v>5</v>
      </c>
      <c r="C224" s="21">
        <v>2</v>
      </c>
      <c r="D224" s="21" t="s">
        <v>308</v>
      </c>
      <c r="E224" s="22" t="s">
        <v>165</v>
      </c>
      <c r="F224" s="25">
        <v>100000</v>
      </c>
    </row>
    <row r="225" spans="1:6" ht="51" x14ac:dyDescent="0.25">
      <c r="A225" s="20" t="s">
        <v>519</v>
      </c>
      <c r="B225" s="23">
        <v>1</v>
      </c>
      <c r="C225" s="21">
        <v>2</v>
      </c>
      <c r="D225" s="21" t="s">
        <v>343</v>
      </c>
      <c r="E225" s="22" t="s">
        <v>13</v>
      </c>
      <c r="F225" s="25">
        <v>1000000</v>
      </c>
    </row>
    <row r="226" spans="1:6" ht="38.25" x14ac:dyDescent="0.25">
      <c r="A226" s="20" t="s">
        <v>520</v>
      </c>
      <c r="B226" s="23">
        <v>1</v>
      </c>
      <c r="C226" s="21">
        <v>2</v>
      </c>
      <c r="D226" s="21" t="s">
        <v>202</v>
      </c>
      <c r="E226" s="22" t="s">
        <v>203</v>
      </c>
      <c r="F226" s="25">
        <v>1550000</v>
      </c>
    </row>
    <row r="227" spans="1:6" ht="63.75" x14ac:dyDescent="0.25">
      <c r="A227" s="20" t="s">
        <v>521</v>
      </c>
      <c r="B227" s="23">
        <v>1</v>
      </c>
      <c r="C227" s="21">
        <v>2</v>
      </c>
      <c r="D227" s="21" t="s">
        <v>205</v>
      </c>
      <c r="E227" s="22" t="s">
        <v>470</v>
      </c>
      <c r="F227" s="25">
        <v>1500000</v>
      </c>
    </row>
    <row r="228" spans="1:6" ht="51" x14ac:dyDescent="0.25">
      <c r="A228" s="20" t="s">
        <v>522</v>
      </c>
      <c r="B228" s="23">
        <v>1</v>
      </c>
      <c r="C228" s="21">
        <v>2</v>
      </c>
      <c r="D228" s="21" t="s">
        <v>384</v>
      </c>
      <c r="E228" s="22" t="s">
        <v>21</v>
      </c>
      <c r="F228" s="25">
        <v>3500000</v>
      </c>
    </row>
    <row r="229" spans="1:6" ht="38.25" x14ac:dyDescent="0.25">
      <c r="A229" s="20" t="s">
        <v>523</v>
      </c>
      <c r="B229" s="23">
        <v>1</v>
      </c>
      <c r="C229" s="21">
        <v>2</v>
      </c>
      <c r="D229" s="21" t="s">
        <v>386</v>
      </c>
      <c r="E229" s="22" t="s">
        <v>23</v>
      </c>
      <c r="F229" s="25">
        <v>5500000</v>
      </c>
    </row>
    <row r="230" spans="1:6" ht="25.5" x14ac:dyDescent="0.25">
      <c r="A230" s="20" t="s">
        <v>524</v>
      </c>
      <c r="B230" s="23">
        <v>1</v>
      </c>
      <c r="C230" s="21">
        <v>2</v>
      </c>
      <c r="D230" s="21" t="s">
        <v>525</v>
      </c>
      <c r="E230" s="22" t="s">
        <v>25</v>
      </c>
      <c r="F230" s="25">
        <v>50000</v>
      </c>
    </row>
    <row r="231" spans="1:6" ht="38.25" x14ac:dyDescent="0.25">
      <c r="A231" s="20" t="s">
        <v>526</v>
      </c>
      <c r="B231" s="23">
        <v>1</v>
      </c>
      <c r="C231" s="21">
        <v>2</v>
      </c>
      <c r="D231" s="21" t="s">
        <v>207</v>
      </c>
      <c r="E231" s="22" t="s">
        <v>27</v>
      </c>
      <c r="F231" s="25">
        <v>8000000</v>
      </c>
    </row>
    <row r="232" spans="1:6" ht="25.5" x14ac:dyDescent="0.25">
      <c r="A232" s="20" t="s">
        <v>527</v>
      </c>
      <c r="B232" s="23">
        <v>1</v>
      </c>
      <c r="C232" s="21">
        <v>2</v>
      </c>
      <c r="D232" s="21" t="s">
        <v>209</v>
      </c>
      <c r="E232" s="22" t="s">
        <v>33</v>
      </c>
      <c r="F232" s="25">
        <v>250000</v>
      </c>
    </row>
    <row r="233" spans="1:6" ht="38.25" x14ac:dyDescent="0.25">
      <c r="A233" s="20" t="s">
        <v>528</v>
      </c>
      <c r="B233" s="23">
        <v>1</v>
      </c>
      <c r="C233" s="21">
        <v>2</v>
      </c>
      <c r="D233" s="21" t="s">
        <v>391</v>
      </c>
      <c r="E233" s="22" t="s">
        <v>37</v>
      </c>
      <c r="F233" s="25">
        <v>100000</v>
      </c>
    </row>
    <row r="234" spans="1:6" ht="25.5" x14ac:dyDescent="0.25">
      <c r="A234" s="20" t="s">
        <v>529</v>
      </c>
      <c r="B234" s="23">
        <v>1</v>
      </c>
      <c r="C234" s="21">
        <v>2</v>
      </c>
      <c r="D234" s="21" t="s">
        <v>217</v>
      </c>
      <c r="E234" s="22" t="s">
        <v>55</v>
      </c>
      <c r="F234" s="25">
        <v>1500000</v>
      </c>
    </row>
    <row r="235" spans="1:6" ht="51" x14ac:dyDescent="0.25">
      <c r="A235" s="20" t="s">
        <v>530</v>
      </c>
      <c r="B235" s="23">
        <v>1</v>
      </c>
      <c r="C235" s="21">
        <v>2</v>
      </c>
      <c r="D235" s="21" t="s">
        <v>219</v>
      </c>
      <c r="E235" s="22" t="s">
        <v>315</v>
      </c>
      <c r="F235" s="25">
        <v>1500000</v>
      </c>
    </row>
    <row r="236" spans="1:6" ht="25.5" x14ac:dyDescent="0.25">
      <c r="A236" s="20" t="s">
        <v>531</v>
      </c>
      <c r="B236" s="23">
        <v>1</v>
      </c>
      <c r="C236" s="21">
        <v>2</v>
      </c>
      <c r="D236" s="21" t="s">
        <v>223</v>
      </c>
      <c r="E236" s="22" t="s">
        <v>67</v>
      </c>
      <c r="F236" s="25">
        <v>620370</v>
      </c>
    </row>
    <row r="237" spans="1:6" ht="51" x14ac:dyDescent="0.25">
      <c r="A237" s="20" t="s">
        <v>532</v>
      </c>
      <c r="B237" s="23">
        <v>1</v>
      </c>
      <c r="C237" s="21">
        <v>2</v>
      </c>
      <c r="D237" s="21" t="s">
        <v>225</v>
      </c>
      <c r="E237" s="22" t="s">
        <v>533</v>
      </c>
      <c r="F237" s="25">
        <v>1000000</v>
      </c>
    </row>
    <row r="238" spans="1:6" ht="89.25" x14ac:dyDescent="0.25">
      <c r="A238" s="20" t="s">
        <v>534</v>
      </c>
      <c r="B238" s="23">
        <v>1</v>
      </c>
      <c r="C238" s="21">
        <v>2</v>
      </c>
      <c r="D238" s="21" t="s">
        <v>229</v>
      </c>
      <c r="E238" s="22" t="s">
        <v>535</v>
      </c>
      <c r="F238" s="25">
        <v>250000</v>
      </c>
    </row>
    <row r="239" spans="1:6" ht="76.5" x14ac:dyDescent="0.25">
      <c r="A239" s="20" t="s">
        <v>536</v>
      </c>
      <c r="B239" s="23">
        <v>1</v>
      </c>
      <c r="C239" s="21">
        <v>2</v>
      </c>
      <c r="D239" s="21" t="s">
        <v>231</v>
      </c>
      <c r="E239" s="22" t="s">
        <v>85</v>
      </c>
      <c r="F239" s="25">
        <v>100000</v>
      </c>
    </row>
    <row r="240" spans="1:6" ht="102" x14ac:dyDescent="0.25">
      <c r="A240" s="20" t="s">
        <v>537</v>
      </c>
      <c r="B240" s="23">
        <v>1</v>
      </c>
      <c r="C240" s="21">
        <v>2</v>
      </c>
      <c r="D240" s="21" t="s">
        <v>233</v>
      </c>
      <c r="E240" s="20" t="s">
        <v>538</v>
      </c>
      <c r="F240" s="25">
        <v>350000</v>
      </c>
    </row>
    <row r="241" spans="1:6" ht="63.75" x14ac:dyDescent="0.25">
      <c r="A241" s="20" t="s">
        <v>539</v>
      </c>
      <c r="B241" s="23">
        <v>1</v>
      </c>
      <c r="C241" s="21">
        <v>2</v>
      </c>
      <c r="D241" s="21" t="s">
        <v>235</v>
      </c>
      <c r="E241" s="22" t="s">
        <v>89</v>
      </c>
      <c r="F241" s="25">
        <v>100000</v>
      </c>
    </row>
    <row r="242" spans="1:6" ht="51" x14ac:dyDescent="0.25">
      <c r="A242" s="20" t="s">
        <v>540</v>
      </c>
      <c r="B242" s="23">
        <v>2</v>
      </c>
      <c r="C242" s="21">
        <v>2</v>
      </c>
      <c r="D242" s="21" t="s">
        <v>243</v>
      </c>
      <c r="E242" s="22" t="s">
        <v>105</v>
      </c>
      <c r="F242" s="25">
        <v>500000</v>
      </c>
    </row>
    <row r="243" spans="1:6" ht="38.25" x14ac:dyDescent="0.25">
      <c r="A243" s="20" t="s">
        <v>541</v>
      </c>
      <c r="B243" s="23">
        <v>2</v>
      </c>
      <c r="C243" s="21">
        <v>2</v>
      </c>
      <c r="D243" s="21" t="s">
        <v>245</v>
      </c>
      <c r="E243" s="22" t="s">
        <v>107</v>
      </c>
      <c r="F243" s="25">
        <v>1000000</v>
      </c>
    </row>
    <row r="244" spans="1:6" ht="38.25" x14ac:dyDescent="0.25">
      <c r="A244" s="20" t="s">
        <v>542</v>
      </c>
      <c r="B244" s="23">
        <v>2</v>
      </c>
      <c r="C244" s="21">
        <v>2</v>
      </c>
      <c r="D244" s="21" t="s">
        <v>247</v>
      </c>
      <c r="E244" s="22" t="s">
        <v>109</v>
      </c>
      <c r="F244" s="25">
        <v>200000</v>
      </c>
    </row>
    <row r="245" spans="1:6" ht="38.25" x14ac:dyDescent="0.25">
      <c r="A245" s="20" t="s">
        <v>543</v>
      </c>
      <c r="B245" s="23">
        <v>2</v>
      </c>
      <c r="C245" s="21">
        <v>2</v>
      </c>
      <c r="D245" s="21" t="s">
        <v>250</v>
      </c>
      <c r="E245" s="22" t="s">
        <v>324</v>
      </c>
      <c r="F245" s="25">
        <v>450000</v>
      </c>
    </row>
    <row r="246" spans="1:6" ht="51" x14ac:dyDescent="0.25">
      <c r="A246" s="20" t="s">
        <v>544</v>
      </c>
      <c r="B246" s="23">
        <v>2</v>
      </c>
      <c r="C246" s="21">
        <v>2</v>
      </c>
      <c r="D246" s="21" t="s">
        <v>326</v>
      </c>
      <c r="E246" s="22" t="s">
        <v>121</v>
      </c>
      <c r="F246" s="25">
        <v>250000</v>
      </c>
    </row>
    <row r="247" spans="1:6" ht="38.25" x14ac:dyDescent="0.25">
      <c r="A247" s="20" t="s">
        <v>545</v>
      </c>
      <c r="B247" s="23">
        <v>2</v>
      </c>
      <c r="C247" s="21">
        <v>2</v>
      </c>
      <c r="D247" s="21" t="s">
        <v>328</v>
      </c>
      <c r="E247" s="22" t="s">
        <v>123</v>
      </c>
      <c r="F247" s="25">
        <v>250000</v>
      </c>
    </row>
    <row r="248" spans="1:6" ht="63.75" x14ac:dyDescent="0.25">
      <c r="A248" s="20" t="s">
        <v>546</v>
      </c>
      <c r="B248" s="23">
        <v>2</v>
      </c>
      <c r="C248" s="21">
        <v>2</v>
      </c>
      <c r="D248" s="21" t="s">
        <v>252</v>
      </c>
      <c r="E248" s="22" t="s">
        <v>125</v>
      </c>
      <c r="F248" s="25">
        <v>500000</v>
      </c>
    </row>
    <row r="249" spans="1:6" ht="38.25" x14ac:dyDescent="0.25">
      <c r="A249" s="20" t="s">
        <v>547</v>
      </c>
      <c r="B249" s="23">
        <v>2</v>
      </c>
      <c r="C249" s="21">
        <v>2</v>
      </c>
      <c r="D249" s="21" t="s">
        <v>369</v>
      </c>
      <c r="E249" s="22" t="s">
        <v>412</v>
      </c>
      <c r="F249" s="25">
        <v>200000</v>
      </c>
    </row>
    <row r="250" spans="1:6" ht="38.25" x14ac:dyDescent="0.25">
      <c r="A250" s="20" t="s">
        <v>548</v>
      </c>
      <c r="B250" s="23">
        <v>2</v>
      </c>
      <c r="C250" s="21">
        <v>2</v>
      </c>
      <c r="D250" s="21" t="s">
        <v>254</v>
      </c>
      <c r="E250" s="22" t="s">
        <v>371</v>
      </c>
      <c r="F250" s="25">
        <v>300000</v>
      </c>
    </row>
    <row r="251" spans="1:6" ht="51" x14ac:dyDescent="0.25">
      <c r="A251" s="20" t="s">
        <v>549</v>
      </c>
      <c r="B251" s="23">
        <v>2</v>
      </c>
      <c r="C251" s="21">
        <v>2</v>
      </c>
      <c r="D251" s="21" t="s">
        <v>256</v>
      </c>
      <c r="E251" s="22" t="s">
        <v>135</v>
      </c>
      <c r="F251" s="25">
        <v>400000</v>
      </c>
    </row>
    <row r="252" spans="1:6" ht="25.5" x14ac:dyDescent="0.25">
      <c r="A252" s="20" t="s">
        <v>550</v>
      </c>
      <c r="B252" s="23">
        <v>2</v>
      </c>
      <c r="C252" s="21">
        <v>2</v>
      </c>
      <c r="D252" s="21" t="s">
        <v>258</v>
      </c>
      <c r="E252" s="22" t="s">
        <v>137</v>
      </c>
      <c r="F252" s="25">
        <v>250000</v>
      </c>
    </row>
    <row r="253" spans="1:6" ht="51" x14ac:dyDescent="0.25">
      <c r="A253" s="20" t="s">
        <v>551</v>
      </c>
      <c r="B253" s="23">
        <v>2</v>
      </c>
      <c r="C253" s="21">
        <v>2</v>
      </c>
      <c r="D253" s="21" t="s">
        <v>265</v>
      </c>
      <c r="E253" s="22" t="s">
        <v>143</v>
      </c>
      <c r="F253" s="25">
        <v>450000</v>
      </c>
    </row>
    <row r="254" spans="1:6" ht="25.5" x14ac:dyDescent="0.25">
      <c r="A254" s="20" t="s">
        <v>552</v>
      </c>
      <c r="B254" s="23">
        <v>2</v>
      </c>
      <c r="C254" s="21">
        <v>2</v>
      </c>
      <c r="D254" s="21" t="s">
        <v>267</v>
      </c>
      <c r="E254" s="22" t="s">
        <v>145</v>
      </c>
      <c r="F254" s="25">
        <v>600000</v>
      </c>
    </row>
    <row r="255" spans="1:6" ht="38.25" x14ac:dyDescent="0.25">
      <c r="A255" s="20" t="s">
        <v>553</v>
      </c>
      <c r="B255" s="23">
        <v>2</v>
      </c>
      <c r="C255" s="21">
        <v>2</v>
      </c>
      <c r="D255" s="21" t="s">
        <v>269</v>
      </c>
      <c r="E255" s="22" t="s">
        <v>147</v>
      </c>
      <c r="F255" s="25">
        <v>1341149</v>
      </c>
    </row>
    <row r="256" spans="1:6" ht="63.75" x14ac:dyDescent="0.25">
      <c r="A256" s="20" t="s">
        <v>554</v>
      </c>
      <c r="B256" s="23">
        <v>2</v>
      </c>
      <c r="C256" s="21">
        <v>2</v>
      </c>
      <c r="D256" s="21" t="s">
        <v>271</v>
      </c>
      <c r="E256" s="22" t="s">
        <v>339</v>
      </c>
      <c r="F256" s="25">
        <v>500000</v>
      </c>
    </row>
    <row r="257" spans="1:6" ht="51" x14ac:dyDescent="0.25">
      <c r="A257" s="20" t="s">
        <v>555</v>
      </c>
      <c r="B257" s="23">
        <v>2</v>
      </c>
      <c r="C257" s="21">
        <v>2</v>
      </c>
      <c r="D257" s="21" t="s">
        <v>273</v>
      </c>
      <c r="E257" s="22" t="s">
        <v>556</v>
      </c>
      <c r="F257" s="25">
        <v>200000</v>
      </c>
    </row>
    <row r="258" spans="1:6" ht="38.25" x14ac:dyDescent="0.25">
      <c r="A258" s="20" t="s">
        <v>557</v>
      </c>
      <c r="B258" s="23">
        <v>2</v>
      </c>
      <c r="C258" s="21">
        <v>2</v>
      </c>
      <c r="D258" s="21" t="s">
        <v>275</v>
      </c>
      <c r="E258" s="22" t="s">
        <v>153</v>
      </c>
      <c r="F258" s="25">
        <v>150000</v>
      </c>
    </row>
    <row r="259" spans="1:6" ht="38.25" x14ac:dyDescent="0.25">
      <c r="A259" s="20" t="s">
        <v>558</v>
      </c>
      <c r="B259" s="23">
        <v>5</v>
      </c>
      <c r="C259" s="21">
        <v>2</v>
      </c>
      <c r="D259" s="21" t="s">
        <v>198</v>
      </c>
      <c r="E259" s="22" t="s">
        <v>559</v>
      </c>
      <c r="F259" s="25">
        <v>150000</v>
      </c>
    </row>
    <row r="260" spans="1:6" ht="38.25" x14ac:dyDescent="0.25">
      <c r="A260" s="20" t="s">
        <v>560</v>
      </c>
      <c r="B260" s="23">
        <v>5</v>
      </c>
      <c r="C260" s="21">
        <v>2</v>
      </c>
      <c r="D260" s="21" t="s">
        <v>280</v>
      </c>
      <c r="E260" s="22" t="s">
        <v>161</v>
      </c>
      <c r="F260" s="25">
        <v>500000</v>
      </c>
    </row>
    <row r="261" spans="1:6" ht="38.25" x14ac:dyDescent="0.25">
      <c r="A261" s="20" t="s">
        <v>561</v>
      </c>
      <c r="B261" s="23">
        <v>5</v>
      </c>
      <c r="C261" s="21">
        <v>2</v>
      </c>
      <c r="D261" s="21" t="s">
        <v>282</v>
      </c>
      <c r="E261" s="22" t="s">
        <v>163</v>
      </c>
      <c r="F261" s="25">
        <v>1000000</v>
      </c>
    </row>
    <row r="262" spans="1:6" ht="38.25" x14ac:dyDescent="0.25">
      <c r="A262" s="20" t="s">
        <v>562</v>
      </c>
      <c r="B262" s="23">
        <v>5</v>
      </c>
      <c r="C262" s="21">
        <v>2</v>
      </c>
      <c r="D262" s="21" t="s">
        <v>308</v>
      </c>
      <c r="E262" s="22" t="s">
        <v>165</v>
      </c>
      <c r="F262" s="25">
        <v>700000</v>
      </c>
    </row>
    <row r="263" spans="1:6" ht="38.25" x14ac:dyDescent="0.25">
      <c r="A263" s="20" t="s">
        <v>563</v>
      </c>
      <c r="B263" s="23">
        <v>5</v>
      </c>
      <c r="C263" s="21">
        <v>2</v>
      </c>
      <c r="D263" s="21" t="s">
        <v>287</v>
      </c>
      <c r="E263" s="22" t="s">
        <v>428</v>
      </c>
      <c r="F263" s="25">
        <v>700000</v>
      </c>
    </row>
    <row r="264" spans="1:6" ht="38.25" x14ac:dyDescent="0.25">
      <c r="A264" s="20" t="s">
        <v>564</v>
      </c>
      <c r="B264" s="23">
        <v>2</v>
      </c>
      <c r="C264" s="21">
        <v>2</v>
      </c>
      <c r="D264" s="21" t="s">
        <v>250</v>
      </c>
      <c r="E264" s="22" t="s">
        <v>324</v>
      </c>
      <c r="F264" s="25">
        <v>1000000</v>
      </c>
    </row>
    <row r="265" spans="1:6" ht="51" x14ac:dyDescent="0.25">
      <c r="A265" s="20" t="s">
        <v>565</v>
      </c>
      <c r="B265" s="23">
        <v>2</v>
      </c>
      <c r="C265" s="21">
        <v>2</v>
      </c>
      <c r="D265" s="21" t="s">
        <v>326</v>
      </c>
      <c r="E265" s="22" t="s">
        <v>121</v>
      </c>
      <c r="F265" s="25">
        <v>1000000</v>
      </c>
    </row>
    <row r="266" spans="1:6" ht="38.25" x14ac:dyDescent="0.25">
      <c r="A266" s="26" t="s">
        <v>566</v>
      </c>
      <c r="B266" s="23">
        <v>1</v>
      </c>
      <c r="C266" s="21">
        <v>2</v>
      </c>
      <c r="D266" s="21" t="s">
        <v>202</v>
      </c>
      <c r="E266" s="22" t="s">
        <v>203</v>
      </c>
      <c r="F266" s="25">
        <v>155000</v>
      </c>
    </row>
    <row r="267" spans="1:6" ht="25.5" x14ac:dyDescent="0.25">
      <c r="A267" s="20" t="s">
        <v>567</v>
      </c>
      <c r="B267" s="23">
        <v>1</v>
      </c>
      <c r="C267" s="21">
        <v>2</v>
      </c>
      <c r="D267" s="21" t="s">
        <v>209</v>
      </c>
      <c r="E267" s="22" t="s">
        <v>33</v>
      </c>
      <c r="F267" s="25">
        <v>45000</v>
      </c>
    </row>
    <row r="268" spans="1:6" ht="25.5" x14ac:dyDescent="0.25">
      <c r="A268" s="20" t="s">
        <v>568</v>
      </c>
      <c r="B268" s="23">
        <v>1</v>
      </c>
      <c r="C268" s="21">
        <v>2</v>
      </c>
      <c r="D268" s="21" t="s">
        <v>473</v>
      </c>
      <c r="E268" s="22" t="s">
        <v>35</v>
      </c>
      <c r="F268" s="25">
        <v>200000</v>
      </c>
    </row>
    <row r="269" spans="1:6" ht="51" x14ac:dyDescent="0.25">
      <c r="A269" s="20" t="s">
        <v>569</v>
      </c>
      <c r="B269" s="23">
        <v>1</v>
      </c>
      <c r="C269" s="21">
        <v>2</v>
      </c>
      <c r="D269" s="21" t="s">
        <v>219</v>
      </c>
      <c r="E269" s="22" t="s">
        <v>57</v>
      </c>
      <c r="F269" s="25">
        <v>100000</v>
      </c>
    </row>
    <row r="270" spans="1:6" ht="25.5" x14ac:dyDescent="0.25">
      <c r="A270" s="20" t="s">
        <v>570</v>
      </c>
      <c r="B270" s="23">
        <v>1</v>
      </c>
      <c r="C270" s="21">
        <v>2</v>
      </c>
      <c r="D270" s="21" t="s">
        <v>223</v>
      </c>
      <c r="E270" s="22" t="s">
        <v>67</v>
      </c>
      <c r="F270" s="25">
        <v>2357120</v>
      </c>
    </row>
    <row r="271" spans="1:6" ht="76.5" x14ac:dyDescent="0.25">
      <c r="A271" s="20" t="s">
        <v>571</v>
      </c>
      <c r="B271" s="23">
        <v>1</v>
      </c>
      <c r="C271" s="21">
        <v>2</v>
      </c>
      <c r="D271" s="21" t="s">
        <v>227</v>
      </c>
      <c r="E271" s="22" t="s">
        <v>81</v>
      </c>
      <c r="F271" s="25">
        <v>300000</v>
      </c>
    </row>
    <row r="272" spans="1:6" ht="89.25" x14ac:dyDescent="0.25">
      <c r="A272" s="20" t="s">
        <v>572</v>
      </c>
      <c r="B272" s="23">
        <v>1</v>
      </c>
      <c r="C272" s="21">
        <v>2</v>
      </c>
      <c r="D272" s="21" t="s">
        <v>229</v>
      </c>
      <c r="E272" s="22" t="s">
        <v>83</v>
      </c>
      <c r="F272" s="25">
        <v>100000</v>
      </c>
    </row>
    <row r="273" spans="1:6" ht="25.5" x14ac:dyDescent="0.25">
      <c r="A273" s="20" t="s">
        <v>573</v>
      </c>
      <c r="B273" s="23">
        <v>1</v>
      </c>
      <c r="C273" s="21">
        <v>2</v>
      </c>
      <c r="D273" s="21" t="s">
        <v>237</v>
      </c>
      <c r="E273" s="22" t="s">
        <v>93</v>
      </c>
      <c r="F273" s="25">
        <v>350000</v>
      </c>
    </row>
    <row r="274" spans="1:6" ht="38.25" x14ac:dyDescent="0.25">
      <c r="A274" s="20" t="s">
        <v>574</v>
      </c>
      <c r="B274" s="23">
        <v>2</v>
      </c>
      <c r="C274" s="21">
        <v>2</v>
      </c>
      <c r="D274" s="21" t="s">
        <v>241</v>
      </c>
      <c r="E274" s="22" t="s">
        <v>103</v>
      </c>
      <c r="F274" s="25">
        <v>1500000</v>
      </c>
    </row>
    <row r="275" spans="1:6" ht="25.5" x14ac:dyDescent="0.25">
      <c r="A275" s="20" t="s">
        <v>575</v>
      </c>
      <c r="B275" s="23">
        <v>2</v>
      </c>
      <c r="C275" s="21">
        <v>2</v>
      </c>
      <c r="D275" s="21" t="s">
        <v>258</v>
      </c>
      <c r="E275" s="22" t="s">
        <v>137</v>
      </c>
      <c r="F275" s="25">
        <v>350000</v>
      </c>
    </row>
    <row r="276" spans="1:6" ht="51" x14ac:dyDescent="0.25">
      <c r="A276" s="20" t="s">
        <v>576</v>
      </c>
      <c r="B276" s="23">
        <v>2</v>
      </c>
      <c r="C276" s="21">
        <v>2</v>
      </c>
      <c r="D276" s="21" t="s">
        <v>265</v>
      </c>
      <c r="E276" s="22" t="s">
        <v>143</v>
      </c>
      <c r="F276" s="25">
        <v>400000</v>
      </c>
    </row>
    <row r="277" spans="1:6" ht="25.5" x14ac:dyDescent="0.25">
      <c r="A277" s="20" t="s">
        <v>577</v>
      </c>
      <c r="B277" s="23">
        <v>2</v>
      </c>
      <c r="C277" s="21">
        <v>2</v>
      </c>
      <c r="D277" s="21" t="s">
        <v>267</v>
      </c>
      <c r="E277" s="22" t="s">
        <v>145</v>
      </c>
      <c r="F277" s="25">
        <v>1400000</v>
      </c>
    </row>
    <row r="278" spans="1:6" ht="63.75" x14ac:dyDescent="0.25">
      <c r="A278" s="20" t="s">
        <v>578</v>
      </c>
      <c r="B278" s="23">
        <v>2</v>
      </c>
      <c r="C278" s="21">
        <v>2</v>
      </c>
      <c r="D278" s="21" t="s">
        <v>271</v>
      </c>
      <c r="E278" s="22" t="s">
        <v>339</v>
      </c>
      <c r="F278" s="25">
        <v>1460000</v>
      </c>
    </row>
    <row r="279" spans="1:6" ht="38.25" x14ac:dyDescent="0.25">
      <c r="A279" s="20" t="s">
        <v>579</v>
      </c>
      <c r="B279" s="23">
        <v>5</v>
      </c>
      <c r="C279" s="21">
        <v>2</v>
      </c>
      <c r="D279" s="21" t="s">
        <v>280</v>
      </c>
      <c r="E279" s="22" t="s">
        <v>161</v>
      </c>
      <c r="F279" s="25">
        <v>500000</v>
      </c>
    </row>
    <row r="280" spans="1:6" ht="38.25" x14ac:dyDescent="0.25">
      <c r="A280" s="26" t="s">
        <v>580</v>
      </c>
      <c r="B280" s="23">
        <v>1</v>
      </c>
      <c r="C280" s="21">
        <v>2</v>
      </c>
      <c r="D280" s="21" t="s">
        <v>202</v>
      </c>
      <c r="E280" s="22" t="s">
        <v>203</v>
      </c>
      <c r="F280" s="25">
        <v>155000</v>
      </c>
    </row>
    <row r="281" spans="1:6" ht="25.5" x14ac:dyDescent="0.25">
      <c r="A281" s="20" t="s">
        <v>581</v>
      </c>
      <c r="B281" s="23">
        <v>1</v>
      </c>
      <c r="C281" s="21">
        <v>2</v>
      </c>
      <c r="D281" s="21" t="s">
        <v>209</v>
      </c>
      <c r="E281" s="22" t="s">
        <v>33</v>
      </c>
      <c r="F281" s="25">
        <v>1000000</v>
      </c>
    </row>
    <row r="282" spans="1:6" ht="25.5" x14ac:dyDescent="0.25">
      <c r="A282" s="20" t="s">
        <v>582</v>
      </c>
      <c r="B282" s="23">
        <v>1</v>
      </c>
      <c r="C282" s="21">
        <v>2</v>
      </c>
      <c r="D282" s="21" t="s">
        <v>223</v>
      </c>
      <c r="E282" s="22" t="s">
        <v>67</v>
      </c>
      <c r="F282" s="25">
        <v>206520</v>
      </c>
    </row>
    <row r="283" spans="1:6" ht="76.5" x14ac:dyDescent="0.25">
      <c r="A283" s="20" t="s">
        <v>583</v>
      </c>
      <c r="B283" s="23">
        <v>1</v>
      </c>
      <c r="C283" s="21">
        <v>2</v>
      </c>
      <c r="D283" s="21" t="s">
        <v>229</v>
      </c>
      <c r="E283" s="22" t="s">
        <v>584</v>
      </c>
      <c r="F283" s="25">
        <v>100000</v>
      </c>
    </row>
    <row r="284" spans="1:6" ht="102" x14ac:dyDescent="0.25">
      <c r="A284" s="20" t="s">
        <v>585</v>
      </c>
      <c r="B284" s="23">
        <v>1</v>
      </c>
      <c r="C284" s="21">
        <v>2</v>
      </c>
      <c r="D284" s="21" t="s">
        <v>233</v>
      </c>
      <c r="E284" s="22" t="s">
        <v>586</v>
      </c>
      <c r="F284" s="25">
        <v>200000</v>
      </c>
    </row>
    <row r="285" spans="1:6" ht="38.25" x14ac:dyDescent="0.25">
      <c r="A285" s="20" t="s">
        <v>587</v>
      </c>
      <c r="B285" s="23">
        <v>2</v>
      </c>
      <c r="C285" s="21">
        <v>2</v>
      </c>
      <c r="D285" s="21" t="s">
        <v>245</v>
      </c>
      <c r="E285" s="22" t="s">
        <v>107</v>
      </c>
      <c r="F285" s="25">
        <v>164000</v>
      </c>
    </row>
    <row r="286" spans="1:6" ht="38.25" x14ac:dyDescent="0.25">
      <c r="A286" s="20" t="s">
        <v>588</v>
      </c>
      <c r="B286" s="23">
        <v>2</v>
      </c>
      <c r="C286" s="21">
        <v>2</v>
      </c>
      <c r="D286" s="21" t="s">
        <v>250</v>
      </c>
      <c r="E286" s="22" t="s">
        <v>589</v>
      </c>
      <c r="F286" s="25">
        <v>2000</v>
      </c>
    </row>
    <row r="287" spans="1:6" ht="25.5" x14ac:dyDescent="0.25">
      <c r="A287" s="20" t="s">
        <v>590</v>
      </c>
      <c r="B287" s="23">
        <v>2</v>
      </c>
      <c r="C287" s="21">
        <v>2</v>
      </c>
      <c r="D287" s="21" t="s">
        <v>256</v>
      </c>
      <c r="E287" s="26" t="s">
        <v>135</v>
      </c>
      <c r="F287" s="25">
        <v>100000</v>
      </c>
    </row>
    <row r="288" spans="1:6" ht="51" x14ac:dyDescent="0.25">
      <c r="A288" s="20" t="s">
        <v>591</v>
      </c>
      <c r="B288" s="23">
        <v>2</v>
      </c>
      <c r="C288" s="21">
        <v>2</v>
      </c>
      <c r="D288" s="21" t="s">
        <v>260</v>
      </c>
      <c r="E288" s="22" t="s">
        <v>418</v>
      </c>
      <c r="F288" s="25">
        <v>10472</v>
      </c>
    </row>
    <row r="289" spans="1:6" ht="51" x14ac:dyDescent="0.25">
      <c r="A289" s="20" t="s">
        <v>592</v>
      </c>
      <c r="B289" s="23">
        <v>2</v>
      </c>
      <c r="C289" s="21">
        <v>2</v>
      </c>
      <c r="D289" s="21" t="s">
        <v>265</v>
      </c>
      <c r="E289" s="22" t="s">
        <v>143</v>
      </c>
      <c r="F289" s="25">
        <v>117500</v>
      </c>
    </row>
    <row r="290" spans="1:6" ht="25.5" x14ac:dyDescent="0.25">
      <c r="A290" s="20" t="s">
        <v>593</v>
      </c>
      <c r="B290" s="23">
        <v>2</v>
      </c>
      <c r="C290" s="21">
        <v>2</v>
      </c>
      <c r="D290" s="21" t="s">
        <v>267</v>
      </c>
      <c r="E290" s="22" t="s">
        <v>145</v>
      </c>
      <c r="F290" s="25">
        <v>101650</v>
      </c>
    </row>
    <row r="291" spans="1:6" ht="63.75" x14ac:dyDescent="0.25">
      <c r="A291" s="20" t="s">
        <v>594</v>
      </c>
      <c r="B291" s="23">
        <v>2</v>
      </c>
      <c r="C291" s="21">
        <v>2</v>
      </c>
      <c r="D291" s="21" t="s">
        <v>271</v>
      </c>
      <c r="E291" s="22" t="s">
        <v>595</v>
      </c>
      <c r="F291" s="25">
        <v>20000</v>
      </c>
    </row>
    <row r="292" spans="1:6" ht="38.25" x14ac:dyDescent="0.25">
      <c r="A292" s="26" t="s">
        <v>596</v>
      </c>
      <c r="B292" s="23">
        <v>1</v>
      </c>
      <c r="C292" s="21">
        <v>2</v>
      </c>
      <c r="D292" s="21" t="s">
        <v>202</v>
      </c>
      <c r="E292" s="22" t="s">
        <v>203</v>
      </c>
      <c r="F292" s="25">
        <v>155000</v>
      </c>
    </row>
    <row r="293" spans="1:6" ht="25.5" x14ac:dyDescent="0.25">
      <c r="A293" s="20" t="s">
        <v>597</v>
      </c>
      <c r="B293" s="23">
        <v>1</v>
      </c>
      <c r="C293" s="21">
        <v>2</v>
      </c>
      <c r="D293" s="21" t="s">
        <v>223</v>
      </c>
      <c r="E293" s="22" t="s">
        <v>67</v>
      </c>
      <c r="F293" s="25">
        <v>836609</v>
      </c>
    </row>
    <row r="294" spans="1:6" ht="76.5" x14ac:dyDescent="0.25">
      <c r="A294" s="20" t="s">
        <v>598</v>
      </c>
      <c r="B294" s="23">
        <v>1</v>
      </c>
      <c r="C294" s="21">
        <v>2</v>
      </c>
      <c r="D294" s="21" t="s">
        <v>227</v>
      </c>
      <c r="E294" s="22" t="s">
        <v>81</v>
      </c>
      <c r="F294" s="25">
        <v>1000000</v>
      </c>
    </row>
    <row r="295" spans="1:6" ht="25.5" x14ac:dyDescent="0.25">
      <c r="A295" s="20" t="s">
        <v>599</v>
      </c>
      <c r="B295" s="23">
        <v>1</v>
      </c>
      <c r="C295" s="21">
        <v>2</v>
      </c>
      <c r="D295" s="21" t="s">
        <v>237</v>
      </c>
      <c r="E295" s="22" t="s">
        <v>93</v>
      </c>
      <c r="F295" s="25">
        <v>50000</v>
      </c>
    </row>
    <row r="296" spans="1:6" ht="51" x14ac:dyDescent="0.25">
      <c r="A296" s="20" t="s">
        <v>600</v>
      </c>
      <c r="B296" s="23">
        <v>1</v>
      </c>
      <c r="C296" s="21">
        <v>2</v>
      </c>
      <c r="D296" s="21" t="s">
        <v>239</v>
      </c>
      <c r="E296" s="22" t="s">
        <v>97</v>
      </c>
      <c r="F296" s="25">
        <v>25000</v>
      </c>
    </row>
    <row r="297" spans="1:6" ht="38.25" x14ac:dyDescent="0.25">
      <c r="A297" s="20" t="s">
        <v>601</v>
      </c>
      <c r="B297" s="23">
        <v>2</v>
      </c>
      <c r="C297" s="21">
        <v>2</v>
      </c>
      <c r="D297" s="21" t="s">
        <v>241</v>
      </c>
      <c r="E297" s="22" t="s">
        <v>103</v>
      </c>
      <c r="F297" s="25">
        <v>500000</v>
      </c>
    </row>
    <row r="298" spans="1:6" ht="38.25" x14ac:dyDescent="0.25">
      <c r="A298" s="20" t="s">
        <v>602</v>
      </c>
      <c r="B298" s="23">
        <v>2</v>
      </c>
      <c r="C298" s="21">
        <v>2</v>
      </c>
      <c r="D298" s="21" t="s">
        <v>245</v>
      </c>
      <c r="E298" s="22" t="s">
        <v>107</v>
      </c>
      <c r="F298" s="25">
        <v>60000</v>
      </c>
    </row>
    <row r="299" spans="1:6" ht="51" x14ac:dyDescent="0.25">
      <c r="A299" s="20" t="s">
        <v>603</v>
      </c>
      <c r="B299" s="23">
        <v>2</v>
      </c>
      <c r="C299" s="21">
        <v>2</v>
      </c>
      <c r="D299" s="21" t="s">
        <v>256</v>
      </c>
      <c r="E299" s="22" t="s">
        <v>135</v>
      </c>
      <c r="F299" s="25">
        <v>50000</v>
      </c>
    </row>
    <row r="300" spans="1:6" ht="25.5" x14ac:dyDescent="0.25">
      <c r="A300" s="20" t="s">
        <v>604</v>
      </c>
      <c r="B300" s="23">
        <v>2</v>
      </c>
      <c r="C300" s="21">
        <v>2</v>
      </c>
      <c r="D300" s="21" t="s">
        <v>258</v>
      </c>
      <c r="E300" s="22" t="s">
        <v>137</v>
      </c>
      <c r="F300" s="25">
        <v>800000</v>
      </c>
    </row>
    <row r="301" spans="1:6" ht="51" x14ac:dyDescent="0.25">
      <c r="A301" s="20" t="s">
        <v>605</v>
      </c>
      <c r="B301" s="23">
        <v>2</v>
      </c>
      <c r="C301" s="21">
        <v>2</v>
      </c>
      <c r="D301" s="21" t="s">
        <v>260</v>
      </c>
      <c r="E301" s="22" t="s">
        <v>418</v>
      </c>
      <c r="F301" s="25">
        <v>45000</v>
      </c>
    </row>
    <row r="302" spans="1:6" ht="51" x14ac:dyDescent="0.25">
      <c r="A302" s="20" t="s">
        <v>606</v>
      </c>
      <c r="B302" s="23">
        <v>2</v>
      </c>
      <c r="C302" s="21">
        <v>2</v>
      </c>
      <c r="D302" s="21" t="s">
        <v>265</v>
      </c>
      <c r="E302" s="22" t="s">
        <v>143</v>
      </c>
      <c r="F302" s="25">
        <v>30000</v>
      </c>
    </row>
    <row r="303" spans="1:6" ht="25.5" x14ac:dyDescent="0.25">
      <c r="A303" s="20" t="s">
        <v>607</v>
      </c>
      <c r="B303" s="23">
        <v>2</v>
      </c>
      <c r="C303" s="21">
        <v>2</v>
      </c>
      <c r="D303" s="21" t="s">
        <v>267</v>
      </c>
      <c r="E303" s="22" t="s">
        <v>145</v>
      </c>
      <c r="F303" s="25">
        <v>300000</v>
      </c>
    </row>
    <row r="304" spans="1:6" ht="38.25" x14ac:dyDescent="0.25">
      <c r="A304" s="20" t="s">
        <v>608</v>
      </c>
      <c r="B304" s="23">
        <v>2</v>
      </c>
      <c r="C304" s="21">
        <v>2</v>
      </c>
      <c r="D304" s="21" t="s">
        <v>269</v>
      </c>
      <c r="E304" s="22" t="s">
        <v>147</v>
      </c>
      <c r="F304" s="25">
        <v>30000</v>
      </c>
    </row>
    <row r="305" spans="1:6" ht="38.25" x14ac:dyDescent="0.25">
      <c r="A305" s="20" t="s">
        <v>609</v>
      </c>
      <c r="B305" s="23">
        <v>5</v>
      </c>
      <c r="C305" s="21">
        <v>2</v>
      </c>
      <c r="D305" s="21" t="s">
        <v>280</v>
      </c>
      <c r="E305" s="22" t="s">
        <v>610</v>
      </c>
      <c r="F305" s="25">
        <v>350000</v>
      </c>
    </row>
    <row r="306" spans="1:6" ht="38.25" x14ac:dyDescent="0.25">
      <c r="A306" s="20" t="s">
        <v>611</v>
      </c>
      <c r="B306" s="23">
        <v>5</v>
      </c>
      <c r="C306" s="21">
        <v>2</v>
      </c>
      <c r="D306" s="21" t="s">
        <v>308</v>
      </c>
      <c r="E306" s="22" t="s">
        <v>165</v>
      </c>
      <c r="F306" s="25">
        <v>350000</v>
      </c>
    </row>
    <row r="307" spans="1:6" ht="51" x14ac:dyDescent="0.25">
      <c r="A307" s="20" t="s">
        <v>612</v>
      </c>
      <c r="B307" s="23">
        <v>1</v>
      </c>
      <c r="C307" s="21">
        <v>2</v>
      </c>
      <c r="D307" s="21" t="s">
        <v>343</v>
      </c>
      <c r="E307" s="22" t="s">
        <v>13</v>
      </c>
      <c r="F307" s="25">
        <v>1000000</v>
      </c>
    </row>
    <row r="308" spans="1:6" ht="25.5" x14ac:dyDescent="0.25">
      <c r="A308" s="20" t="s">
        <v>613</v>
      </c>
      <c r="B308" s="23">
        <v>1</v>
      </c>
      <c r="C308" s="21">
        <v>2</v>
      </c>
      <c r="D308" s="21" t="s">
        <v>209</v>
      </c>
      <c r="E308" s="22" t="s">
        <v>33</v>
      </c>
      <c r="F308" s="25">
        <v>300000</v>
      </c>
    </row>
    <row r="309" spans="1:6" ht="25.5" x14ac:dyDescent="0.25">
      <c r="A309" s="20" t="s">
        <v>614</v>
      </c>
      <c r="B309" s="23">
        <v>2</v>
      </c>
      <c r="C309" s="21">
        <v>2</v>
      </c>
      <c r="D309" s="21" t="s">
        <v>243</v>
      </c>
      <c r="E309" s="26" t="s">
        <v>615</v>
      </c>
      <c r="F309" s="25">
        <v>200000</v>
      </c>
    </row>
    <row r="310" spans="1:6" ht="38.25" x14ac:dyDescent="0.25">
      <c r="A310" s="20" t="s">
        <v>616</v>
      </c>
      <c r="B310" s="23">
        <v>2</v>
      </c>
      <c r="C310" s="21">
        <v>2</v>
      </c>
      <c r="D310" s="21" t="s">
        <v>250</v>
      </c>
      <c r="E310" s="22" t="s">
        <v>324</v>
      </c>
      <c r="F310" s="25">
        <v>300000</v>
      </c>
    </row>
    <row r="311" spans="1:6" x14ac:dyDescent="0.25">
      <c r="A311" s="26" t="s">
        <v>617</v>
      </c>
      <c r="B311" s="23">
        <v>2</v>
      </c>
      <c r="C311" s="21">
        <v>2</v>
      </c>
      <c r="D311" s="21" t="s">
        <v>254</v>
      </c>
      <c r="E311" s="26" t="s">
        <v>618</v>
      </c>
      <c r="F311" s="25">
        <v>300000</v>
      </c>
    </row>
    <row r="312" spans="1:6" ht="51" x14ac:dyDescent="0.25">
      <c r="A312" s="20" t="s">
        <v>619</v>
      </c>
      <c r="B312" s="23">
        <v>2</v>
      </c>
      <c r="C312" s="21">
        <v>2</v>
      </c>
      <c r="D312" s="21" t="s">
        <v>256</v>
      </c>
      <c r="E312" s="22" t="s">
        <v>620</v>
      </c>
      <c r="F312" s="25">
        <v>600000</v>
      </c>
    </row>
    <row r="313" spans="1:6" x14ac:dyDescent="0.25">
      <c r="A313" s="26" t="s">
        <v>621</v>
      </c>
      <c r="B313" s="23">
        <v>2</v>
      </c>
      <c r="C313" s="21">
        <v>2</v>
      </c>
      <c r="D313" s="21" t="s">
        <v>269</v>
      </c>
      <c r="E313" s="26" t="s">
        <v>622</v>
      </c>
      <c r="F313" s="25">
        <v>200000</v>
      </c>
    </row>
    <row r="314" spans="1:6" ht="25.5" x14ac:dyDescent="0.25">
      <c r="A314" s="20" t="s">
        <v>623</v>
      </c>
      <c r="B314" s="23">
        <v>1</v>
      </c>
      <c r="C314" s="21">
        <v>3</v>
      </c>
      <c r="D314" s="21" t="s">
        <v>223</v>
      </c>
      <c r="E314" s="22" t="s">
        <v>67</v>
      </c>
      <c r="F314" s="25">
        <v>131565</v>
      </c>
    </row>
    <row r="315" spans="1:6" ht="51" x14ac:dyDescent="0.25">
      <c r="A315" s="20" t="s">
        <v>624</v>
      </c>
      <c r="B315" s="23">
        <v>2</v>
      </c>
      <c r="C315" s="21">
        <v>3</v>
      </c>
      <c r="D315" s="21" t="s">
        <v>256</v>
      </c>
      <c r="E315" s="22" t="s">
        <v>135</v>
      </c>
      <c r="F315" s="25">
        <v>100000</v>
      </c>
    </row>
    <row r="316" spans="1:6" ht="25.5" x14ac:dyDescent="0.25">
      <c r="A316" s="20" t="s">
        <v>625</v>
      </c>
      <c r="B316" s="23">
        <v>2</v>
      </c>
      <c r="C316" s="21">
        <v>3</v>
      </c>
      <c r="D316" s="21" t="s">
        <v>267</v>
      </c>
      <c r="E316" s="22" t="s">
        <v>145</v>
      </c>
      <c r="F316" s="25">
        <v>250000</v>
      </c>
    </row>
    <row r="317" spans="1:6" ht="38.25" x14ac:dyDescent="0.25">
      <c r="A317" s="20" t="s">
        <v>626</v>
      </c>
      <c r="B317" s="23">
        <v>2</v>
      </c>
      <c r="C317" s="21">
        <v>3</v>
      </c>
      <c r="D317" s="21" t="s">
        <v>269</v>
      </c>
      <c r="E317" s="22" t="s">
        <v>622</v>
      </c>
      <c r="F317" s="25">
        <v>10000</v>
      </c>
    </row>
    <row r="318" spans="1:6" ht="63.75" x14ac:dyDescent="0.25">
      <c r="A318" s="20" t="s">
        <v>627</v>
      </c>
      <c r="B318" s="23">
        <v>2</v>
      </c>
      <c r="C318" s="21">
        <v>3</v>
      </c>
      <c r="D318" s="21" t="s">
        <v>271</v>
      </c>
      <c r="E318" s="22" t="s">
        <v>463</v>
      </c>
      <c r="F318" s="25">
        <v>50000</v>
      </c>
    </row>
    <row r="319" spans="1:6" ht="51" x14ac:dyDescent="0.25">
      <c r="A319" s="20" t="s">
        <v>628</v>
      </c>
      <c r="B319" s="23">
        <v>5</v>
      </c>
      <c r="C319" s="21">
        <v>3</v>
      </c>
      <c r="D319" s="21" t="s">
        <v>198</v>
      </c>
      <c r="E319" s="22" t="s">
        <v>159</v>
      </c>
      <c r="F319" s="25">
        <v>50000</v>
      </c>
    </row>
    <row r="320" spans="1:6" ht="38.25" x14ac:dyDescent="0.25">
      <c r="A320" s="20" t="s">
        <v>629</v>
      </c>
      <c r="B320" s="23">
        <v>5</v>
      </c>
      <c r="C320" s="21">
        <v>3</v>
      </c>
      <c r="D320" s="21" t="s">
        <v>280</v>
      </c>
      <c r="E320" s="22" t="s">
        <v>161</v>
      </c>
      <c r="F320" s="25">
        <v>100000</v>
      </c>
    </row>
    <row r="321" spans="1:6" ht="51" x14ac:dyDescent="0.25">
      <c r="A321" s="20" t="s">
        <v>630</v>
      </c>
      <c r="B321" s="23">
        <v>1</v>
      </c>
      <c r="C321" s="21">
        <v>3</v>
      </c>
      <c r="D321" s="21" t="s">
        <v>343</v>
      </c>
      <c r="E321" s="22" t="s">
        <v>13</v>
      </c>
      <c r="F321" s="25">
        <v>5000003</v>
      </c>
    </row>
    <row r="322" spans="1:6" ht="38.25" x14ac:dyDescent="0.25">
      <c r="A322" s="20" t="s">
        <v>631</v>
      </c>
      <c r="B322" s="23">
        <v>1</v>
      </c>
      <c r="C322" s="21">
        <v>3</v>
      </c>
      <c r="D322" s="21" t="s">
        <v>202</v>
      </c>
      <c r="E322" s="22" t="s">
        <v>203</v>
      </c>
      <c r="F322" s="25">
        <v>5106392</v>
      </c>
    </row>
    <row r="323" spans="1:6" ht="38.25" x14ac:dyDescent="0.25">
      <c r="A323" s="20" t="s">
        <v>632</v>
      </c>
      <c r="B323" s="23">
        <v>1</v>
      </c>
      <c r="C323" s="21">
        <v>3</v>
      </c>
      <c r="D323" s="21" t="s">
        <v>207</v>
      </c>
      <c r="E323" s="22" t="s">
        <v>27</v>
      </c>
      <c r="F323" s="25">
        <v>1500000</v>
      </c>
    </row>
    <row r="324" spans="1:6" ht="25.5" x14ac:dyDescent="0.25">
      <c r="A324" s="20" t="s">
        <v>633</v>
      </c>
      <c r="B324" s="23">
        <v>1</v>
      </c>
      <c r="C324" s="21">
        <v>3</v>
      </c>
      <c r="D324" s="21" t="s">
        <v>209</v>
      </c>
      <c r="E324" s="22" t="s">
        <v>33</v>
      </c>
      <c r="F324" s="25">
        <v>1400000</v>
      </c>
    </row>
    <row r="325" spans="1:6" ht="38.25" x14ac:dyDescent="0.25">
      <c r="A325" s="20" t="s">
        <v>634</v>
      </c>
      <c r="B325" s="23">
        <v>1</v>
      </c>
      <c r="C325" s="21">
        <v>3</v>
      </c>
      <c r="D325" s="21" t="s">
        <v>391</v>
      </c>
      <c r="E325" s="22" t="s">
        <v>37</v>
      </c>
      <c r="F325" s="25">
        <v>500000</v>
      </c>
    </row>
    <row r="326" spans="1:6" ht="25.5" x14ac:dyDescent="0.25">
      <c r="A326" s="20" t="s">
        <v>635</v>
      </c>
      <c r="B326" s="23">
        <v>1</v>
      </c>
      <c r="C326" s="21">
        <v>3</v>
      </c>
      <c r="D326" s="21" t="s">
        <v>636</v>
      </c>
      <c r="E326" s="22" t="s">
        <v>637</v>
      </c>
      <c r="F326" s="25">
        <v>31000000</v>
      </c>
    </row>
    <row r="327" spans="1:6" ht="25.5" x14ac:dyDescent="0.25">
      <c r="A327" s="20" t="s">
        <v>638</v>
      </c>
      <c r="B327" s="23">
        <v>1</v>
      </c>
      <c r="C327" s="21">
        <v>3</v>
      </c>
      <c r="D327" s="21" t="s">
        <v>217</v>
      </c>
      <c r="E327" s="22" t="s">
        <v>55</v>
      </c>
      <c r="F327" s="25">
        <v>1700000</v>
      </c>
    </row>
    <row r="328" spans="1:6" ht="51" x14ac:dyDescent="0.25">
      <c r="A328" s="20" t="s">
        <v>639</v>
      </c>
      <c r="B328" s="23">
        <v>1</v>
      </c>
      <c r="C328" s="21">
        <v>3</v>
      </c>
      <c r="D328" s="21" t="s">
        <v>219</v>
      </c>
      <c r="E328" s="22" t="s">
        <v>57</v>
      </c>
      <c r="F328" s="25">
        <v>200000</v>
      </c>
    </row>
    <row r="329" spans="1:6" ht="25.5" x14ac:dyDescent="0.25">
      <c r="A329" s="20" t="s">
        <v>640</v>
      </c>
      <c r="B329" s="23">
        <v>1</v>
      </c>
      <c r="C329" s="21">
        <v>3</v>
      </c>
      <c r="D329" s="21" t="s">
        <v>223</v>
      </c>
      <c r="E329" s="22" t="s">
        <v>67</v>
      </c>
      <c r="F329" s="25">
        <v>7557457</v>
      </c>
    </row>
    <row r="330" spans="1:6" ht="38.25" x14ac:dyDescent="0.25">
      <c r="A330" s="20" t="s">
        <v>641</v>
      </c>
      <c r="B330" s="23">
        <v>1</v>
      </c>
      <c r="C330" s="21">
        <v>3</v>
      </c>
      <c r="D330" s="21" t="s">
        <v>297</v>
      </c>
      <c r="E330" s="22" t="s">
        <v>71</v>
      </c>
      <c r="F330" s="25">
        <v>1000000</v>
      </c>
    </row>
    <row r="331" spans="1:6" ht="89.25" x14ac:dyDescent="0.25">
      <c r="A331" s="20" t="s">
        <v>642</v>
      </c>
      <c r="B331" s="23">
        <v>1</v>
      </c>
      <c r="C331" s="21">
        <v>3</v>
      </c>
      <c r="D331" s="21" t="s">
        <v>352</v>
      </c>
      <c r="E331" s="22" t="s">
        <v>643</v>
      </c>
      <c r="F331" s="25">
        <v>5000000</v>
      </c>
    </row>
    <row r="332" spans="1:6" ht="89.25" x14ac:dyDescent="0.25">
      <c r="A332" s="20" t="s">
        <v>644</v>
      </c>
      <c r="B332" s="23">
        <v>1</v>
      </c>
      <c r="C332" s="21">
        <v>3</v>
      </c>
      <c r="D332" s="21" t="s">
        <v>227</v>
      </c>
      <c r="E332" s="22" t="s">
        <v>441</v>
      </c>
      <c r="F332" s="25">
        <v>4000000</v>
      </c>
    </row>
    <row r="333" spans="1:6" ht="76.5" x14ac:dyDescent="0.25">
      <c r="A333" s="20" t="s">
        <v>645</v>
      </c>
      <c r="B333" s="23">
        <v>1</v>
      </c>
      <c r="C333" s="21">
        <v>3</v>
      </c>
      <c r="D333" s="21" t="s">
        <v>229</v>
      </c>
      <c r="E333" s="22" t="s">
        <v>584</v>
      </c>
      <c r="F333" s="25">
        <v>200000</v>
      </c>
    </row>
    <row r="334" spans="1:6" ht="63.75" x14ac:dyDescent="0.25">
      <c r="A334" s="20" t="s">
        <v>646</v>
      </c>
      <c r="B334" s="23">
        <v>1</v>
      </c>
      <c r="C334" s="21">
        <v>3</v>
      </c>
      <c r="D334" s="21" t="s">
        <v>231</v>
      </c>
      <c r="E334" s="22" t="s">
        <v>647</v>
      </c>
      <c r="F334" s="25">
        <v>200000</v>
      </c>
    </row>
    <row r="335" spans="1:6" ht="89.25" x14ac:dyDescent="0.25">
      <c r="A335" s="20" t="s">
        <v>648</v>
      </c>
      <c r="B335" s="23">
        <v>1</v>
      </c>
      <c r="C335" s="21">
        <v>3</v>
      </c>
      <c r="D335" s="21" t="s">
        <v>233</v>
      </c>
      <c r="E335" s="22" t="s">
        <v>649</v>
      </c>
      <c r="F335" s="25">
        <v>200000</v>
      </c>
    </row>
    <row r="336" spans="1:6" ht="63.75" x14ac:dyDescent="0.25">
      <c r="A336" s="20" t="s">
        <v>650</v>
      </c>
      <c r="B336" s="23">
        <v>1</v>
      </c>
      <c r="C336" s="21">
        <v>3</v>
      </c>
      <c r="D336" s="21" t="s">
        <v>235</v>
      </c>
      <c r="E336" s="22" t="s">
        <v>651</v>
      </c>
      <c r="F336" s="25">
        <v>350000</v>
      </c>
    </row>
    <row r="337" spans="1:6" ht="25.5" x14ac:dyDescent="0.25">
      <c r="A337" s="20" t="s">
        <v>652</v>
      </c>
      <c r="B337" s="23">
        <v>1</v>
      </c>
      <c r="C337" s="21">
        <v>3</v>
      </c>
      <c r="D337" s="21" t="s">
        <v>237</v>
      </c>
      <c r="E337" s="22" t="s">
        <v>93</v>
      </c>
      <c r="F337" s="25">
        <v>320000</v>
      </c>
    </row>
    <row r="338" spans="1:6" ht="25.5" x14ac:dyDescent="0.25">
      <c r="A338" s="20" t="s">
        <v>653</v>
      </c>
      <c r="B338" s="23">
        <v>1</v>
      </c>
      <c r="C338" s="21">
        <v>3</v>
      </c>
      <c r="D338" s="21" t="s">
        <v>654</v>
      </c>
      <c r="E338" s="22" t="s">
        <v>655</v>
      </c>
      <c r="F338" s="25">
        <v>200000</v>
      </c>
    </row>
    <row r="339" spans="1:6" ht="25.5" x14ac:dyDescent="0.25">
      <c r="A339" s="20" t="s">
        <v>656</v>
      </c>
      <c r="B339" s="23">
        <v>1</v>
      </c>
      <c r="C339" s="21">
        <v>3</v>
      </c>
      <c r="D339" s="21" t="s">
        <v>358</v>
      </c>
      <c r="E339" s="22" t="s">
        <v>657</v>
      </c>
      <c r="F339" s="25">
        <v>500000</v>
      </c>
    </row>
    <row r="340" spans="1:6" ht="38.25" x14ac:dyDescent="0.25">
      <c r="A340" s="20" t="s">
        <v>658</v>
      </c>
      <c r="B340" s="23">
        <v>2</v>
      </c>
      <c r="C340" s="21">
        <v>3</v>
      </c>
      <c r="D340" s="21" t="s">
        <v>241</v>
      </c>
      <c r="E340" s="22" t="s">
        <v>103</v>
      </c>
      <c r="F340" s="25">
        <v>8000000</v>
      </c>
    </row>
    <row r="341" spans="1:6" ht="38.25" x14ac:dyDescent="0.25">
      <c r="A341" s="20" t="s">
        <v>659</v>
      </c>
      <c r="B341" s="23">
        <v>2</v>
      </c>
      <c r="C341" s="21">
        <v>3</v>
      </c>
      <c r="D341" s="21" t="s">
        <v>245</v>
      </c>
      <c r="E341" s="22" t="s">
        <v>660</v>
      </c>
      <c r="F341" s="25">
        <v>5000000</v>
      </c>
    </row>
    <row r="342" spans="1:6" ht="38.25" x14ac:dyDescent="0.25">
      <c r="A342" s="28" t="s">
        <v>661</v>
      </c>
      <c r="B342" s="23">
        <v>2</v>
      </c>
      <c r="C342" s="21">
        <v>3</v>
      </c>
      <c r="D342" s="21" t="s">
        <v>250</v>
      </c>
      <c r="E342" s="29" t="s">
        <v>324</v>
      </c>
      <c r="F342" s="25">
        <v>8000000</v>
      </c>
    </row>
    <row r="343" spans="1:6" ht="51" x14ac:dyDescent="0.25">
      <c r="A343" s="20" t="s">
        <v>662</v>
      </c>
      <c r="B343" s="23">
        <v>2</v>
      </c>
      <c r="C343" s="21">
        <v>3</v>
      </c>
      <c r="D343" s="21" t="s">
        <v>326</v>
      </c>
      <c r="E343" s="22" t="s">
        <v>121</v>
      </c>
      <c r="F343" s="25">
        <v>99760664</v>
      </c>
    </row>
    <row r="344" spans="1:6" ht="38.25" x14ac:dyDescent="0.25">
      <c r="A344" s="30" t="s">
        <v>663</v>
      </c>
      <c r="B344" s="23">
        <v>2</v>
      </c>
      <c r="C344" s="21">
        <v>3</v>
      </c>
      <c r="D344" s="21" t="s">
        <v>328</v>
      </c>
      <c r="E344" s="31" t="s">
        <v>123</v>
      </c>
      <c r="F344" s="25">
        <v>5000000</v>
      </c>
    </row>
    <row r="345" spans="1:6" ht="63.75" x14ac:dyDescent="0.25">
      <c r="A345" s="20" t="s">
        <v>664</v>
      </c>
      <c r="B345" s="23">
        <v>2</v>
      </c>
      <c r="C345" s="21">
        <v>3</v>
      </c>
      <c r="D345" s="21" t="s">
        <v>252</v>
      </c>
      <c r="E345" s="22" t="s">
        <v>665</v>
      </c>
      <c r="F345" s="25">
        <v>300000</v>
      </c>
    </row>
    <row r="346" spans="1:6" ht="38.25" x14ac:dyDescent="0.25">
      <c r="A346" s="20" t="s">
        <v>666</v>
      </c>
      <c r="B346" s="23">
        <v>2</v>
      </c>
      <c r="C346" s="21">
        <v>3</v>
      </c>
      <c r="D346" s="21" t="s">
        <v>254</v>
      </c>
      <c r="E346" s="22" t="s">
        <v>371</v>
      </c>
      <c r="F346" s="25">
        <v>5000000</v>
      </c>
    </row>
    <row r="347" spans="1:6" ht="51" x14ac:dyDescent="0.25">
      <c r="A347" s="20" t="s">
        <v>667</v>
      </c>
      <c r="B347" s="23">
        <v>2</v>
      </c>
      <c r="C347" s="21">
        <v>3</v>
      </c>
      <c r="D347" s="21" t="s">
        <v>256</v>
      </c>
      <c r="E347" s="22" t="s">
        <v>135</v>
      </c>
      <c r="F347" s="25">
        <v>500000</v>
      </c>
    </row>
    <row r="348" spans="1:6" ht="25.5" x14ac:dyDescent="0.25">
      <c r="A348" s="20" t="s">
        <v>668</v>
      </c>
      <c r="B348" s="23">
        <v>2</v>
      </c>
      <c r="C348" s="21">
        <v>3</v>
      </c>
      <c r="D348" s="21" t="s">
        <v>258</v>
      </c>
      <c r="E348" s="22" t="s">
        <v>137</v>
      </c>
      <c r="F348" s="25">
        <v>6000000</v>
      </c>
    </row>
    <row r="349" spans="1:6" ht="51" x14ac:dyDescent="0.25">
      <c r="A349" s="20" t="s">
        <v>669</v>
      </c>
      <c r="B349" s="23">
        <v>2</v>
      </c>
      <c r="C349" s="21">
        <v>3</v>
      </c>
      <c r="D349" s="21" t="s">
        <v>260</v>
      </c>
      <c r="E349" s="22" t="s">
        <v>418</v>
      </c>
      <c r="F349" s="25">
        <v>500000</v>
      </c>
    </row>
    <row r="350" spans="1:6" ht="51" x14ac:dyDescent="0.25">
      <c r="A350" s="20" t="s">
        <v>670</v>
      </c>
      <c r="B350" s="23">
        <v>2</v>
      </c>
      <c r="C350" s="21">
        <v>3</v>
      </c>
      <c r="D350" s="21" t="s">
        <v>265</v>
      </c>
      <c r="E350" s="22" t="s">
        <v>143</v>
      </c>
      <c r="F350" s="25">
        <v>100000</v>
      </c>
    </row>
    <row r="351" spans="1:6" ht="25.5" x14ac:dyDescent="0.25">
      <c r="A351" s="20" t="s">
        <v>671</v>
      </c>
      <c r="B351" s="23">
        <v>2</v>
      </c>
      <c r="C351" s="21">
        <v>3</v>
      </c>
      <c r="D351" s="21" t="s">
        <v>267</v>
      </c>
      <c r="E351" s="22" t="s">
        <v>145</v>
      </c>
      <c r="F351" s="25">
        <v>1500000</v>
      </c>
    </row>
    <row r="352" spans="1:6" ht="38.25" x14ac:dyDescent="0.25">
      <c r="A352" s="20" t="s">
        <v>672</v>
      </c>
      <c r="B352" s="23">
        <v>2</v>
      </c>
      <c r="C352" s="21">
        <v>3</v>
      </c>
      <c r="D352" s="21" t="s">
        <v>269</v>
      </c>
      <c r="E352" s="22" t="s">
        <v>622</v>
      </c>
      <c r="F352" s="25">
        <v>200000</v>
      </c>
    </row>
    <row r="353" spans="1:6" ht="63.75" x14ac:dyDescent="0.25">
      <c r="A353" s="20" t="s">
        <v>673</v>
      </c>
      <c r="B353" s="23">
        <v>2</v>
      </c>
      <c r="C353" s="21">
        <v>3</v>
      </c>
      <c r="D353" s="21" t="s">
        <v>271</v>
      </c>
      <c r="E353" s="22" t="s">
        <v>595</v>
      </c>
      <c r="F353" s="25">
        <v>100000</v>
      </c>
    </row>
    <row r="354" spans="1:6" ht="38.25" x14ac:dyDescent="0.25">
      <c r="A354" s="20" t="s">
        <v>674</v>
      </c>
      <c r="B354" s="23">
        <v>2</v>
      </c>
      <c r="C354" s="21">
        <v>3</v>
      </c>
      <c r="D354" s="21" t="s">
        <v>275</v>
      </c>
      <c r="E354" s="22" t="s">
        <v>153</v>
      </c>
      <c r="F354" s="25">
        <v>100000</v>
      </c>
    </row>
    <row r="355" spans="1:6" ht="38.25" x14ac:dyDescent="0.25">
      <c r="A355" s="20" t="s">
        <v>675</v>
      </c>
      <c r="B355" s="23">
        <v>5</v>
      </c>
      <c r="C355" s="21">
        <v>3</v>
      </c>
      <c r="D355" s="21" t="s">
        <v>308</v>
      </c>
      <c r="E355" s="22" t="s">
        <v>165</v>
      </c>
      <c r="F355" s="25">
        <v>3000000</v>
      </c>
    </row>
    <row r="356" spans="1:6" ht="38.25" x14ac:dyDescent="0.25">
      <c r="A356" s="20" t="s">
        <v>676</v>
      </c>
      <c r="B356" s="23">
        <v>5</v>
      </c>
      <c r="C356" s="21">
        <v>3</v>
      </c>
      <c r="D356" s="21" t="s">
        <v>287</v>
      </c>
      <c r="E356" s="22" t="s">
        <v>428</v>
      </c>
      <c r="F356" s="25">
        <v>1500000</v>
      </c>
    </row>
    <row r="357" spans="1:6" ht="25.5" x14ac:dyDescent="0.25">
      <c r="A357" s="20" t="s">
        <v>677</v>
      </c>
      <c r="B357" s="23">
        <v>5</v>
      </c>
      <c r="C357" s="21">
        <v>3</v>
      </c>
      <c r="D357" s="21" t="s">
        <v>678</v>
      </c>
      <c r="E357" s="22" t="s">
        <v>679</v>
      </c>
      <c r="F357" s="25">
        <v>3000000</v>
      </c>
    </row>
    <row r="358" spans="1:6" ht="25.5" x14ac:dyDescent="0.25">
      <c r="A358" s="20" t="s">
        <v>680</v>
      </c>
      <c r="B358" s="23">
        <v>1</v>
      </c>
      <c r="C358" s="21">
        <v>3</v>
      </c>
      <c r="D358" s="21" t="s">
        <v>223</v>
      </c>
      <c r="E358" s="22" t="s">
        <v>67</v>
      </c>
      <c r="F358" s="25">
        <v>2135692</v>
      </c>
    </row>
    <row r="359" spans="1:6" ht="38.25" x14ac:dyDescent="0.25">
      <c r="A359" s="20" t="s">
        <v>681</v>
      </c>
      <c r="B359" s="23">
        <v>2</v>
      </c>
      <c r="C359" s="21">
        <v>3</v>
      </c>
      <c r="D359" s="21" t="s">
        <v>241</v>
      </c>
      <c r="E359" s="22" t="s">
        <v>103</v>
      </c>
      <c r="F359" s="25">
        <v>1986191</v>
      </c>
    </row>
    <row r="360" spans="1:6" ht="25.5" x14ac:dyDescent="0.25">
      <c r="A360" s="20" t="s">
        <v>682</v>
      </c>
      <c r="B360" s="23">
        <v>2</v>
      </c>
      <c r="C360" s="21">
        <v>3</v>
      </c>
      <c r="D360" s="21" t="s">
        <v>258</v>
      </c>
      <c r="E360" s="22" t="s">
        <v>137</v>
      </c>
      <c r="F360" s="25">
        <v>1000000</v>
      </c>
    </row>
    <row r="361" spans="1:6" ht="25.5" x14ac:dyDescent="0.25">
      <c r="A361" s="20" t="s">
        <v>683</v>
      </c>
      <c r="B361" s="23">
        <v>2</v>
      </c>
      <c r="C361" s="21">
        <v>3</v>
      </c>
      <c r="D361" s="21" t="s">
        <v>267</v>
      </c>
      <c r="E361" s="22" t="s">
        <v>145</v>
      </c>
      <c r="F361" s="25">
        <v>1900000</v>
      </c>
    </row>
    <row r="362" spans="1:6" ht="38.25" x14ac:dyDescent="0.25">
      <c r="A362" s="20" t="s">
        <v>684</v>
      </c>
      <c r="B362" s="23">
        <v>2</v>
      </c>
      <c r="C362" s="21">
        <v>3</v>
      </c>
      <c r="D362" s="21" t="s">
        <v>250</v>
      </c>
      <c r="E362" s="22" t="s">
        <v>324</v>
      </c>
      <c r="F362" s="25">
        <v>500000</v>
      </c>
    </row>
    <row r="363" spans="1:6" ht="51" x14ac:dyDescent="0.25">
      <c r="A363" s="20" t="s">
        <v>685</v>
      </c>
      <c r="B363" s="23">
        <v>2</v>
      </c>
      <c r="C363" s="21">
        <v>3</v>
      </c>
      <c r="D363" s="21" t="s">
        <v>326</v>
      </c>
      <c r="E363" s="22" t="s">
        <v>121</v>
      </c>
      <c r="F363" s="25">
        <v>1000000</v>
      </c>
    </row>
    <row r="364" spans="1:6" ht="38.25" x14ac:dyDescent="0.25">
      <c r="A364" s="20" t="s">
        <v>686</v>
      </c>
      <c r="B364" s="23">
        <v>2</v>
      </c>
      <c r="C364" s="21">
        <v>3</v>
      </c>
      <c r="D364" s="21" t="s">
        <v>328</v>
      </c>
      <c r="E364" s="22" t="s">
        <v>123</v>
      </c>
      <c r="F364" s="25">
        <v>600000</v>
      </c>
    </row>
    <row r="365" spans="1:6" ht="38.25" x14ac:dyDescent="0.25">
      <c r="A365" s="20" t="s">
        <v>687</v>
      </c>
      <c r="B365" s="23">
        <v>2</v>
      </c>
      <c r="C365" s="21">
        <v>3</v>
      </c>
      <c r="D365" s="21" t="s">
        <v>254</v>
      </c>
      <c r="E365" s="22" t="s">
        <v>371</v>
      </c>
      <c r="F365" s="25">
        <v>500000</v>
      </c>
    </row>
    <row r="366" spans="1:6" ht="38.25" x14ac:dyDescent="0.25">
      <c r="A366" s="20" t="s">
        <v>688</v>
      </c>
      <c r="B366" s="23">
        <v>2</v>
      </c>
      <c r="C366" s="21">
        <v>3</v>
      </c>
      <c r="D366" s="21" t="s">
        <v>250</v>
      </c>
      <c r="E366" s="22" t="s">
        <v>324</v>
      </c>
      <c r="F366" s="25">
        <v>1500000</v>
      </c>
    </row>
    <row r="367" spans="1:6" ht="51" x14ac:dyDescent="0.25">
      <c r="A367" s="20" t="s">
        <v>689</v>
      </c>
      <c r="B367" s="23">
        <v>2</v>
      </c>
      <c r="C367" s="21">
        <v>3</v>
      </c>
      <c r="D367" s="21" t="s">
        <v>326</v>
      </c>
      <c r="E367" s="22" t="s">
        <v>121</v>
      </c>
      <c r="F367" s="25">
        <v>500000</v>
      </c>
    </row>
    <row r="368" spans="1:6" ht="38.25" x14ac:dyDescent="0.25">
      <c r="A368" s="20" t="s">
        <v>690</v>
      </c>
      <c r="B368" s="23">
        <v>2</v>
      </c>
      <c r="C368" s="21">
        <v>3</v>
      </c>
      <c r="D368" s="21" t="s">
        <v>254</v>
      </c>
      <c r="E368" s="22" t="s">
        <v>618</v>
      </c>
      <c r="F368" s="25">
        <v>500000</v>
      </c>
    </row>
    <row r="369" spans="1:6" ht="38.25" x14ac:dyDescent="0.25">
      <c r="A369" s="20" t="s">
        <v>691</v>
      </c>
      <c r="B369" s="23">
        <v>5</v>
      </c>
      <c r="C369" s="21">
        <v>3</v>
      </c>
      <c r="D369" s="21" t="s">
        <v>194</v>
      </c>
      <c r="E369" s="27" t="s">
        <v>195</v>
      </c>
      <c r="F369" s="25">
        <v>20000000</v>
      </c>
    </row>
    <row r="370" spans="1:6" ht="38.25" x14ac:dyDescent="0.25">
      <c r="A370" s="20" t="s">
        <v>692</v>
      </c>
      <c r="B370" s="23">
        <v>5</v>
      </c>
      <c r="C370" s="21">
        <v>3</v>
      </c>
      <c r="D370" s="21" t="s">
        <v>194</v>
      </c>
      <c r="E370" s="27" t="s">
        <v>195</v>
      </c>
      <c r="F370" s="25">
        <v>20000000</v>
      </c>
    </row>
    <row r="371" spans="1:6" ht="38.25" x14ac:dyDescent="0.25">
      <c r="A371" s="20" t="s">
        <v>693</v>
      </c>
      <c r="B371" s="23">
        <v>5</v>
      </c>
      <c r="C371" s="21">
        <v>3</v>
      </c>
      <c r="D371" s="21" t="s">
        <v>194</v>
      </c>
      <c r="E371" s="27" t="s">
        <v>195</v>
      </c>
      <c r="F371" s="25">
        <v>20000000</v>
      </c>
    </row>
    <row r="372" spans="1:6" ht="38.25" x14ac:dyDescent="0.25">
      <c r="A372" s="20" t="s">
        <v>694</v>
      </c>
      <c r="B372" s="23">
        <v>5</v>
      </c>
      <c r="C372" s="21">
        <v>3</v>
      </c>
      <c r="D372" s="21" t="s">
        <v>194</v>
      </c>
      <c r="E372" s="27" t="s">
        <v>195</v>
      </c>
      <c r="F372" s="25">
        <v>20000000</v>
      </c>
    </row>
    <row r="373" spans="1:6" ht="38.25" x14ac:dyDescent="0.25">
      <c r="A373" s="20" t="s">
        <v>695</v>
      </c>
      <c r="B373" s="23">
        <v>5</v>
      </c>
      <c r="C373" s="21">
        <v>3</v>
      </c>
      <c r="D373" s="21" t="s">
        <v>194</v>
      </c>
      <c r="E373" s="27" t="s">
        <v>195</v>
      </c>
      <c r="F373" s="25">
        <v>20000000</v>
      </c>
    </row>
    <row r="374" spans="1:6" ht="38.25" x14ac:dyDescent="0.25">
      <c r="A374" s="20" t="s">
        <v>696</v>
      </c>
      <c r="B374" s="23">
        <v>5</v>
      </c>
      <c r="C374" s="21">
        <v>3</v>
      </c>
      <c r="D374" s="21" t="s">
        <v>194</v>
      </c>
      <c r="E374" s="27" t="s">
        <v>195</v>
      </c>
      <c r="F374" s="25">
        <v>25000000</v>
      </c>
    </row>
    <row r="375" spans="1:6" ht="38.25" x14ac:dyDescent="0.25">
      <c r="A375" s="20" t="s">
        <v>697</v>
      </c>
      <c r="B375" s="23">
        <v>5</v>
      </c>
      <c r="C375" s="21">
        <v>3</v>
      </c>
      <c r="D375" s="21" t="s">
        <v>194</v>
      </c>
      <c r="E375" s="27" t="s">
        <v>195</v>
      </c>
      <c r="F375" s="25">
        <v>10000000</v>
      </c>
    </row>
    <row r="376" spans="1:6" ht="38.25" x14ac:dyDescent="0.25">
      <c r="A376" s="20" t="s">
        <v>698</v>
      </c>
      <c r="B376" s="23">
        <v>5</v>
      </c>
      <c r="C376" s="21">
        <v>3</v>
      </c>
      <c r="D376" s="21" t="s">
        <v>194</v>
      </c>
      <c r="E376" s="27" t="s">
        <v>195</v>
      </c>
      <c r="F376" s="25">
        <v>55000000</v>
      </c>
    </row>
    <row r="377" spans="1:6" ht="38.25" x14ac:dyDescent="0.25">
      <c r="A377" s="20" t="s">
        <v>699</v>
      </c>
      <c r="B377" s="23">
        <v>5</v>
      </c>
      <c r="C377" s="21">
        <v>3</v>
      </c>
      <c r="D377" s="21" t="s">
        <v>194</v>
      </c>
      <c r="E377" s="27" t="s">
        <v>195</v>
      </c>
      <c r="F377" s="25">
        <v>40000000</v>
      </c>
    </row>
    <row r="378" spans="1:6" ht="38.25" x14ac:dyDescent="0.25">
      <c r="A378" s="20" t="s">
        <v>700</v>
      </c>
      <c r="B378" s="23">
        <v>5</v>
      </c>
      <c r="C378" s="21">
        <v>3</v>
      </c>
      <c r="D378" s="21" t="s">
        <v>194</v>
      </c>
      <c r="E378" s="27" t="s">
        <v>195</v>
      </c>
      <c r="F378" s="25">
        <v>30000000</v>
      </c>
    </row>
    <row r="379" spans="1:6" ht="25.5" x14ac:dyDescent="0.25">
      <c r="A379" s="20" t="s">
        <v>701</v>
      </c>
      <c r="B379" s="23">
        <v>1</v>
      </c>
      <c r="C379" s="21">
        <v>3</v>
      </c>
      <c r="D379" s="21" t="s">
        <v>223</v>
      </c>
      <c r="E379" s="22" t="s">
        <v>67</v>
      </c>
      <c r="F379" s="25">
        <v>899589</v>
      </c>
    </row>
    <row r="380" spans="1:6" ht="25.5" x14ac:dyDescent="0.25">
      <c r="A380" s="20" t="s">
        <v>702</v>
      </c>
      <c r="B380" s="23">
        <v>2</v>
      </c>
      <c r="C380" s="21">
        <v>3</v>
      </c>
      <c r="D380" s="21" t="s">
        <v>267</v>
      </c>
      <c r="E380" s="22" t="s">
        <v>145</v>
      </c>
      <c r="F380" s="25">
        <v>600000</v>
      </c>
    </row>
    <row r="381" spans="1:6" ht="38.25" x14ac:dyDescent="0.25">
      <c r="A381" s="20" t="s">
        <v>703</v>
      </c>
      <c r="B381" s="23">
        <v>1</v>
      </c>
      <c r="C381" s="21">
        <v>3</v>
      </c>
      <c r="D381" s="21" t="s">
        <v>202</v>
      </c>
      <c r="E381" s="22" t="s">
        <v>203</v>
      </c>
      <c r="F381" s="25">
        <v>155000</v>
      </c>
    </row>
    <row r="382" spans="1:6" ht="25.5" x14ac:dyDescent="0.25">
      <c r="A382" s="20" t="s">
        <v>704</v>
      </c>
      <c r="B382" s="23">
        <v>1</v>
      </c>
      <c r="C382" s="21">
        <v>3</v>
      </c>
      <c r="D382" s="21" t="s">
        <v>209</v>
      </c>
      <c r="E382" s="22" t="s">
        <v>33</v>
      </c>
      <c r="F382" s="25">
        <v>100000</v>
      </c>
    </row>
    <row r="383" spans="1:6" ht="38.25" x14ac:dyDescent="0.25">
      <c r="A383" s="20" t="s">
        <v>705</v>
      </c>
      <c r="B383" s="23">
        <v>1</v>
      </c>
      <c r="C383" s="21">
        <v>3</v>
      </c>
      <c r="D383" s="21" t="s">
        <v>391</v>
      </c>
      <c r="E383" s="22" t="s">
        <v>37</v>
      </c>
      <c r="F383" s="25">
        <v>100000</v>
      </c>
    </row>
    <row r="384" spans="1:6" ht="89.25" x14ac:dyDescent="0.25">
      <c r="A384" s="20" t="s">
        <v>706</v>
      </c>
      <c r="B384" s="23">
        <v>1</v>
      </c>
      <c r="C384" s="21">
        <v>3</v>
      </c>
      <c r="D384" s="21" t="s">
        <v>215</v>
      </c>
      <c r="E384" s="22" t="s">
        <v>43</v>
      </c>
      <c r="F384" s="25">
        <v>1800000</v>
      </c>
    </row>
    <row r="385" spans="1:6" ht="25.5" x14ac:dyDescent="0.25">
      <c r="A385" s="20" t="s">
        <v>707</v>
      </c>
      <c r="B385" s="23">
        <v>1</v>
      </c>
      <c r="C385" s="21">
        <v>3</v>
      </c>
      <c r="D385" s="21" t="s">
        <v>636</v>
      </c>
      <c r="E385" s="22" t="s">
        <v>708</v>
      </c>
      <c r="F385" s="25">
        <v>500000</v>
      </c>
    </row>
    <row r="386" spans="1:6" ht="25.5" x14ac:dyDescent="0.25">
      <c r="A386" s="20" t="s">
        <v>709</v>
      </c>
      <c r="B386" s="23">
        <v>1</v>
      </c>
      <c r="C386" s="21">
        <v>3</v>
      </c>
      <c r="D386" s="21" t="s">
        <v>217</v>
      </c>
      <c r="E386" s="22" t="s">
        <v>55</v>
      </c>
      <c r="F386" s="25">
        <v>150000</v>
      </c>
    </row>
    <row r="387" spans="1:6" ht="51" x14ac:dyDescent="0.25">
      <c r="A387" s="20" t="s">
        <v>710</v>
      </c>
      <c r="B387" s="23">
        <v>1</v>
      </c>
      <c r="C387" s="21">
        <v>3</v>
      </c>
      <c r="D387" s="21" t="s">
        <v>219</v>
      </c>
      <c r="E387" s="22" t="s">
        <v>57</v>
      </c>
      <c r="F387" s="25">
        <v>120000</v>
      </c>
    </row>
    <row r="388" spans="1:6" ht="25.5" x14ac:dyDescent="0.25">
      <c r="A388" s="20" t="s">
        <v>711</v>
      </c>
      <c r="B388" s="23">
        <v>1</v>
      </c>
      <c r="C388" s="21">
        <v>3</v>
      </c>
      <c r="D388" s="21" t="s">
        <v>223</v>
      </c>
      <c r="E388" s="22" t="s">
        <v>67</v>
      </c>
      <c r="F388" s="25">
        <v>3375263</v>
      </c>
    </row>
    <row r="389" spans="1:6" ht="76.5" x14ac:dyDescent="0.25">
      <c r="A389" s="20" t="s">
        <v>712</v>
      </c>
      <c r="B389" s="23">
        <v>1</v>
      </c>
      <c r="C389" s="21">
        <v>3</v>
      </c>
      <c r="D389" s="21" t="s">
        <v>227</v>
      </c>
      <c r="E389" s="22" t="s">
        <v>81</v>
      </c>
      <c r="F389" s="25">
        <v>650000</v>
      </c>
    </row>
    <row r="390" spans="1:6" ht="89.25" x14ac:dyDescent="0.25">
      <c r="A390" s="20" t="s">
        <v>713</v>
      </c>
      <c r="B390" s="23">
        <v>1</v>
      </c>
      <c r="C390" s="21">
        <v>3</v>
      </c>
      <c r="D390" s="21" t="s">
        <v>229</v>
      </c>
      <c r="E390" s="22" t="s">
        <v>83</v>
      </c>
      <c r="F390" s="25">
        <v>100000</v>
      </c>
    </row>
    <row r="391" spans="1:6" ht="25.5" x14ac:dyDescent="0.25">
      <c r="A391" s="20" t="s">
        <v>714</v>
      </c>
      <c r="B391" s="23">
        <v>1</v>
      </c>
      <c r="C391" s="21">
        <v>3</v>
      </c>
      <c r="D391" s="21" t="s">
        <v>237</v>
      </c>
      <c r="E391" s="22" t="s">
        <v>93</v>
      </c>
      <c r="F391" s="25">
        <v>100000</v>
      </c>
    </row>
    <row r="392" spans="1:6" ht="38.25" x14ac:dyDescent="0.25">
      <c r="A392" s="20" t="s">
        <v>715</v>
      </c>
      <c r="B392" s="23">
        <v>2</v>
      </c>
      <c r="C392" s="21">
        <v>3</v>
      </c>
      <c r="D392" s="21" t="s">
        <v>241</v>
      </c>
      <c r="E392" s="22" t="s">
        <v>103</v>
      </c>
      <c r="F392" s="25">
        <v>1000000</v>
      </c>
    </row>
    <row r="393" spans="1:6" ht="38.25" x14ac:dyDescent="0.25">
      <c r="A393" s="20" t="s">
        <v>716</v>
      </c>
      <c r="B393" s="23">
        <v>2</v>
      </c>
      <c r="C393" s="21">
        <v>3</v>
      </c>
      <c r="D393" s="21" t="s">
        <v>245</v>
      </c>
      <c r="E393" s="22" t="s">
        <v>107</v>
      </c>
      <c r="F393" s="25">
        <v>266000</v>
      </c>
    </row>
    <row r="394" spans="1:6" ht="25.5" x14ac:dyDescent="0.25">
      <c r="A394" s="20" t="s">
        <v>717</v>
      </c>
      <c r="B394" s="23">
        <v>2</v>
      </c>
      <c r="C394" s="21">
        <v>3</v>
      </c>
      <c r="D394" s="21" t="s">
        <v>258</v>
      </c>
      <c r="E394" s="22" t="s">
        <v>137</v>
      </c>
      <c r="F394" s="25">
        <v>1000000</v>
      </c>
    </row>
    <row r="395" spans="1:6" ht="51" x14ac:dyDescent="0.25">
      <c r="A395" s="20" t="s">
        <v>718</v>
      </c>
      <c r="B395" s="23">
        <v>2</v>
      </c>
      <c r="C395" s="21">
        <v>3</v>
      </c>
      <c r="D395" s="21" t="s">
        <v>260</v>
      </c>
      <c r="E395" s="22" t="s">
        <v>418</v>
      </c>
      <c r="F395" s="25">
        <v>100000</v>
      </c>
    </row>
    <row r="396" spans="1:6" ht="51" x14ac:dyDescent="0.25">
      <c r="A396" s="20" t="s">
        <v>719</v>
      </c>
      <c r="B396" s="23">
        <v>2</v>
      </c>
      <c r="C396" s="21">
        <v>3</v>
      </c>
      <c r="D396" s="21" t="s">
        <v>265</v>
      </c>
      <c r="E396" s="22" t="s">
        <v>143</v>
      </c>
      <c r="F396" s="25">
        <v>422170</v>
      </c>
    </row>
    <row r="397" spans="1:6" ht="25.5" x14ac:dyDescent="0.25">
      <c r="A397" s="20" t="s">
        <v>720</v>
      </c>
      <c r="B397" s="23">
        <v>2</v>
      </c>
      <c r="C397" s="21">
        <v>3</v>
      </c>
      <c r="D397" s="21" t="s">
        <v>267</v>
      </c>
      <c r="E397" s="22" t="s">
        <v>145</v>
      </c>
      <c r="F397" s="25">
        <v>519200</v>
      </c>
    </row>
    <row r="398" spans="1:6" ht="63.75" x14ac:dyDescent="0.25">
      <c r="A398" s="20" t="s">
        <v>721</v>
      </c>
      <c r="B398" s="23">
        <v>2</v>
      </c>
      <c r="C398" s="21">
        <v>3</v>
      </c>
      <c r="D398" s="21" t="s">
        <v>271</v>
      </c>
      <c r="E398" s="22" t="s">
        <v>722</v>
      </c>
      <c r="F398" s="25">
        <v>200000</v>
      </c>
    </row>
    <row r="399" spans="1:6" ht="38.25" x14ac:dyDescent="0.25">
      <c r="A399" s="20" t="s">
        <v>723</v>
      </c>
      <c r="B399" s="23">
        <v>5</v>
      </c>
      <c r="C399" s="21">
        <v>3</v>
      </c>
      <c r="D399" s="21" t="s">
        <v>280</v>
      </c>
      <c r="E399" s="22" t="s">
        <v>161</v>
      </c>
      <c r="F399" s="25">
        <v>70000</v>
      </c>
    </row>
    <row r="400" spans="1:6" ht="38.25" x14ac:dyDescent="0.25">
      <c r="A400" s="20" t="s">
        <v>724</v>
      </c>
      <c r="B400" s="23">
        <v>5</v>
      </c>
      <c r="C400" s="21">
        <v>3</v>
      </c>
      <c r="D400" s="21" t="s">
        <v>308</v>
      </c>
      <c r="E400" s="22" t="s">
        <v>165</v>
      </c>
      <c r="F400" s="25">
        <v>147581</v>
      </c>
    </row>
    <row r="401" spans="1:6" ht="38.25" x14ac:dyDescent="0.25">
      <c r="A401" s="20" t="s">
        <v>725</v>
      </c>
      <c r="B401" s="23">
        <v>1</v>
      </c>
      <c r="C401" s="21">
        <v>3</v>
      </c>
      <c r="D401" s="21" t="s">
        <v>202</v>
      </c>
      <c r="E401" s="22" t="s">
        <v>203</v>
      </c>
      <c r="F401" s="25">
        <v>155000</v>
      </c>
    </row>
    <row r="402" spans="1:6" ht="25.5" x14ac:dyDescent="0.25">
      <c r="A402" s="20" t="s">
        <v>726</v>
      </c>
      <c r="B402" s="23">
        <v>1</v>
      </c>
      <c r="C402" s="21">
        <v>3</v>
      </c>
      <c r="D402" s="21" t="s">
        <v>223</v>
      </c>
      <c r="E402" s="22" t="s">
        <v>67</v>
      </c>
      <c r="F402" s="25">
        <v>429827</v>
      </c>
    </row>
    <row r="403" spans="1:6" ht="38.25" x14ac:dyDescent="0.25">
      <c r="A403" s="20" t="s">
        <v>727</v>
      </c>
      <c r="B403" s="23">
        <v>2</v>
      </c>
      <c r="C403" s="21">
        <v>3</v>
      </c>
      <c r="D403" s="21" t="s">
        <v>245</v>
      </c>
      <c r="E403" s="22" t="s">
        <v>107</v>
      </c>
      <c r="F403" s="25">
        <v>64000</v>
      </c>
    </row>
    <row r="404" spans="1:6" ht="38.25" x14ac:dyDescent="0.25">
      <c r="A404" s="20" t="s">
        <v>728</v>
      </c>
      <c r="B404" s="23">
        <v>2</v>
      </c>
      <c r="C404" s="21">
        <v>3</v>
      </c>
      <c r="D404" s="21" t="s">
        <v>250</v>
      </c>
      <c r="E404" s="22" t="s">
        <v>589</v>
      </c>
      <c r="F404" s="25">
        <v>8000</v>
      </c>
    </row>
    <row r="405" spans="1:6" ht="38.25" x14ac:dyDescent="0.25">
      <c r="A405" s="20" t="s">
        <v>729</v>
      </c>
      <c r="B405" s="23">
        <v>2</v>
      </c>
      <c r="C405" s="21">
        <v>3</v>
      </c>
      <c r="D405" s="21" t="s">
        <v>328</v>
      </c>
      <c r="E405" s="22" t="s">
        <v>730</v>
      </c>
      <c r="F405" s="25">
        <v>10000</v>
      </c>
    </row>
    <row r="406" spans="1:6" ht="51" x14ac:dyDescent="0.25">
      <c r="A406" s="20" t="s">
        <v>731</v>
      </c>
      <c r="B406" s="23">
        <v>2</v>
      </c>
      <c r="C406" s="21">
        <v>3</v>
      </c>
      <c r="D406" s="21" t="s">
        <v>260</v>
      </c>
      <c r="E406" s="22" t="s">
        <v>418</v>
      </c>
      <c r="F406" s="25">
        <v>35986</v>
      </c>
    </row>
    <row r="407" spans="1:6" ht="51" x14ac:dyDescent="0.25">
      <c r="A407" s="20" t="s">
        <v>732</v>
      </c>
      <c r="B407" s="23">
        <v>2</v>
      </c>
      <c r="C407" s="21">
        <v>3</v>
      </c>
      <c r="D407" s="21" t="s">
        <v>265</v>
      </c>
      <c r="E407" s="22" t="s">
        <v>143</v>
      </c>
      <c r="F407" s="25">
        <v>50700</v>
      </c>
    </row>
    <row r="408" spans="1:6" ht="26.25" x14ac:dyDescent="0.25">
      <c r="A408" s="20" t="s">
        <v>733</v>
      </c>
      <c r="B408" s="23">
        <v>2</v>
      </c>
      <c r="C408" s="21">
        <v>3</v>
      </c>
      <c r="D408" s="21" t="s">
        <v>267</v>
      </c>
      <c r="E408" s="32" t="s">
        <v>145</v>
      </c>
      <c r="F408" s="25">
        <v>153300</v>
      </c>
    </row>
    <row r="409" spans="1:6" ht="25.5" x14ac:dyDescent="0.25">
      <c r="A409" s="20" t="s">
        <v>734</v>
      </c>
      <c r="B409" s="33" t="s">
        <v>735</v>
      </c>
      <c r="C409" s="21">
        <v>3</v>
      </c>
      <c r="D409" s="21" t="s">
        <v>223</v>
      </c>
      <c r="E409" s="22" t="s">
        <v>67</v>
      </c>
      <c r="F409" s="25">
        <v>419722</v>
      </c>
    </row>
    <row r="410" spans="1:6" ht="51" x14ac:dyDescent="0.25">
      <c r="A410" s="20" t="s">
        <v>736</v>
      </c>
      <c r="B410" s="33" t="s">
        <v>737</v>
      </c>
      <c r="C410" s="21">
        <v>3</v>
      </c>
      <c r="D410" s="21" t="s">
        <v>326</v>
      </c>
      <c r="E410" s="22" t="s">
        <v>738</v>
      </c>
      <c r="F410" s="25">
        <v>1660780</v>
      </c>
    </row>
    <row r="411" spans="1:6" ht="63.75" x14ac:dyDescent="0.25">
      <c r="A411" s="20" t="s">
        <v>739</v>
      </c>
      <c r="B411" s="33" t="s">
        <v>740</v>
      </c>
      <c r="C411" s="21">
        <v>3</v>
      </c>
      <c r="D411" s="21" t="s">
        <v>741</v>
      </c>
      <c r="E411" s="22" t="s">
        <v>742</v>
      </c>
      <c r="F411" s="25">
        <v>24355380</v>
      </c>
    </row>
    <row r="412" spans="1:6" ht="38.25" x14ac:dyDescent="0.25">
      <c r="A412" s="20" t="s">
        <v>743</v>
      </c>
      <c r="B412" s="33" t="s">
        <v>740</v>
      </c>
      <c r="C412" s="21">
        <v>3</v>
      </c>
      <c r="D412" s="21" t="s">
        <v>194</v>
      </c>
      <c r="E412" s="22" t="s">
        <v>195</v>
      </c>
      <c r="F412" s="25">
        <v>16236920</v>
      </c>
    </row>
    <row r="413" spans="1:6" ht="89.25" x14ac:dyDescent="0.25">
      <c r="A413" s="20" t="s">
        <v>744</v>
      </c>
      <c r="B413" s="33" t="s">
        <v>740</v>
      </c>
      <c r="C413" s="21">
        <v>3</v>
      </c>
      <c r="D413" s="21" t="s">
        <v>196</v>
      </c>
      <c r="E413" s="22" t="s">
        <v>745</v>
      </c>
      <c r="F413" s="25">
        <v>16236920</v>
      </c>
    </row>
    <row r="414" spans="1:6" ht="38.25" x14ac:dyDescent="0.25">
      <c r="A414" s="20" t="s">
        <v>746</v>
      </c>
      <c r="B414" s="33" t="s">
        <v>740</v>
      </c>
      <c r="C414" s="21">
        <v>3</v>
      </c>
      <c r="D414" s="21" t="s">
        <v>194</v>
      </c>
      <c r="E414" s="22" t="s">
        <v>747</v>
      </c>
      <c r="F414" s="25">
        <v>58587294</v>
      </c>
    </row>
  </sheetData>
  <autoFilter ref="A1:F4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Hoja1</vt:lpstr>
      <vt:lpstr>2023</vt:lpstr>
      <vt:lpstr>Hoja6</vt:lpstr>
      <vt:lpstr>Hoja5</vt:lpstr>
      <vt:lpstr>Hoja4</vt:lpstr>
      <vt:lpstr>Hoja3</vt:lpstr>
      <vt:lpstr>'2023'!Títulos_a_imprimir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Matamoros</dc:creator>
  <cp:lastModifiedBy>Yesenia Ortega</cp:lastModifiedBy>
  <cp:lastPrinted>2021-01-07T14:18:30Z</cp:lastPrinted>
  <dcterms:created xsi:type="dcterms:W3CDTF">2021-01-04T16:27:02Z</dcterms:created>
  <dcterms:modified xsi:type="dcterms:W3CDTF">2023-01-03T17:37:18Z</dcterms:modified>
</cp:coreProperties>
</file>